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en.ALENLENOVO\Desktop\"/>
    </mc:Choice>
  </mc:AlternateContent>
  <xr:revisionPtr revIDLastSave="0" documentId="13_ncr:1_{5A203BB4-A021-47AA-8C8E-B1878EEE5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DIO'!$A$1:$G$78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" i="7" l="1"/>
  <c r="F59" i="7"/>
  <c r="F58" i="7"/>
  <c r="F54" i="7"/>
  <c r="F52" i="7"/>
  <c r="F48" i="7"/>
  <c r="F46" i="7"/>
  <c r="F43" i="7"/>
  <c r="F41" i="7"/>
  <c r="F38" i="7"/>
  <c r="F37" i="7"/>
  <c r="F34" i="7"/>
  <c r="F32" i="7"/>
  <c r="F31" i="7"/>
  <c r="F30" i="7"/>
  <c r="F27" i="7"/>
  <c r="F26" i="7"/>
  <c r="F23" i="7"/>
  <c r="F22" i="7"/>
  <c r="F20" i="7"/>
  <c r="F19" i="7"/>
  <c r="F18" i="7"/>
  <c r="E9" i="7"/>
  <c r="E8" i="7"/>
  <c r="C13" i="5"/>
  <c r="C12" i="5"/>
  <c r="C40" i="8"/>
  <c r="C38" i="8"/>
  <c r="C36" i="8"/>
  <c r="C35" i="8"/>
  <c r="C33" i="8"/>
  <c r="C31" i="8"/>
  <c r="C29" i="8"/>
  <c r="C23" i="8"/>
  <c r="C21" i="8"/>
  <c r="C19" i="8"/>
  <c r="C18" i="8"/>
  <c r="C16" i="8"/>
  <c r="C14" i="8"/>
  <c r="C12" i="8"/>
  <c r="D34" i="8"/>
  <c r="C34" i="8"/>
  <c r="B34" i="8"/>
  <c r="D17" i="8"/>
  <c r="C17" i="8"/>
  <c r="B17" i="8"/>
  <c r="E28" i="3"/>
  <c r="E27" i="3"/>
  <c r="E25" i="3"/>
  <c r="E24" i="3"/>
  <c r="E23" i="3"/>
  <c r="E17" i="3"/>
  <c r="E15" i="3"/>
  <c r="E14" i="3"/>
  <c r="E13" i="3"/>
  <c r="E12" i="3"/>
  <c r="G27" i="10" l="1"/>
  <c r="G13" i="10" l="1"/>
  <c r="G12" i="10"/>
  <c r="G11" i="10" s="1"/>
  <c r="G10" i="10"/>
  <c r="G9" i="10"/>
  <c r="G21" i="7"/>
  <c r="F21" i="7"/>
  <c r="E21" i="7"/>
  <c r="G42" i="7"/>
  <c r="F42" i="7"/>
  <c r="E42" i="7"/>
  <c r="G57" i="7"/>
  <c r="F57" i="7"/>
  <c r="E57" i="7"/>
  <c r="F16" i="3"/>
  <c r="G53" i="7"/>
  <c r="F53" i="7"/>
  <c r="E53" i="7"/>
  <c r="G36" i="7"/>
  <c r="G35" i="7" s="1"/>
  <c r="F36" i="7"/>
  <c r="F35" i="7" s="1"/>
  <c r="E36" i="7"/>
  <c r="E35" i="7" s="1"/>
  <c r="D39" i="8"/>
  <c r="C39" i="8"/>
  <c r="B39" i="8"/>
  <c r="D37" i="8"/>
  <c r="C37" i="8"/>
  <c r="B37" i="8"/>
  <c r="D32" i="8"/>
  <c r="C32" i="8"/>
  <c r="B32" i="8"/>
  <c r="D30" i="8"/>
  <c r="C30" i="8"/>
  <c r="B30" i="8"/>
  <c r="D28" i="8"/>
  <c r="C28" i="8"/>
  <c r="B28" i="8"/>
  <c r="D22" i="8"/>
  <c r="C22" i="8"/>
  <c r="B22" i="8"/>
  <c r="D20" i="8"/>
  <c r="C20" i="8"/>
  <c r="B20" i="8"/>
  <c r="D15" i="8"/>
  <c r="C15" i="8"/>
  <c r="B15" i="8"/>
  <c r="D13" i="8"/>
  <c r="C13" i="8"/>
  <c r="B13" i="8"/>
  <c r="D11" i="8"/>
  <c r="C11" i="8"/>
  <c r="B11" i="8"/>
  <c r="G60" i="7"/>
  <c r="F60" i="7"/>
  <c r="E60" i="7"/>
  <c r="G51" i="7"/>
  <c r="F51" i="7"/>
  <c r="E51" i="7"/>
  <c r="G47" i="7"/>
  <c r="F47" i="7"/>
  <c r="E47" i="7"/>
  <c r="G45" i="7"/>
  <c r="F45" i="7"/>
  <c r="E45" i="7"/>
  <c r="G40" i="7"/>
  <c r="F40" i="7"/>
  <c r="E40" i="7"/>
  <c r="G33" i="7"/>
  <c r="F33" i="7"/>
  <c r="E33" i="7"/>
  <c r="G29" i="7"/>
  <c r="F29" i="7"/>
  <c r="E29" i="7"/>
  <c r="G25" i="7"/>
  <c r="G24" i="7" s="1"/>
  <c r="G9" i="7" s="1"/>
  <c r="F9" i="7" s="1"/>
  <c r="F25" i="7"/>
  <c r="F24" i="7" s="1"/>
  <c r="E25" i="7"/>
  <c r="E24" i="7" s="1"/>
  <c r="G17" i="7"/>
  <c r="F17" i="7"/>
  <c r="E17" i="7"/>
  <c r="D11" i="5"/>
  <c r="D10" i="5" s="1"/>
  <c r="C11" i="5"/>
  <c r="C10" i="5" s="1"/>
  <c r="B11" i="5"/>
  <c r="B10" i="5" s="1"/>
  <c r="F26" i="3"/>
  <c r="E26" i="3"/>
  <c r="D26" i="3"/>
  <c r="F22" i="3"/>
  <c r="E22" i="3"/>
  <c r="D22" i="3"/>
  <c r="E16" i="3"/>
  <c r="D16" i="3"/>
  <c r="F11" i="3"/>
  <c r="E11" i="3"/>
  <c r="D11" i="3"/>
  <c r="F37" i="10"/>
  <c r="G34" i="10" s="1"/>
  <c r="G37" i="10" s="1"/>
  <c r="H34" i="10" s="1"/>
  <c r="H37" i="10" s="1"/>
  <c r="H21" i="10"/>
  <c r="G21" i="10"/>
  <c r="F21" i="10"/>
  <c r="H11" i="10"/>
  <c r="F11" i="10"/>
  <c r="H8" i="10"/>
  <c r="F8" i="10"/>
  <c r="G16" i="7" l="1"/>
  <c r="G8" i="7" s="1"/>
  <c r="F8" i="7" s="1"/>
  <c r="F39" i="7"/>
  <c r="G39" i="7"/>
  <c r="G12" i="7" s="1"/>
  <c r="E39" i="7"/>
  <c r="E12" i="7" s="1"/>
  <c r="G8" i="10"/>
  <c r="F16" i="7"/>
  <c r="E44" i="7"/>
  <c r="E13" i="7" s="1"/>
  <c r="F13" i="7" s="1"/>
  <c r="E56" i="7"/>
  <c r="E55" i="7" s="1"/>
  <c r="E16" i="7"/>
  <c r="F21" i="3"/>
  <c r="E21" i="3"/>
  <c r="H14" i="10"/>
  <c r="H22" i="10" s="1"/>
  <c r="H28" i="10" s="1"/>
  <c r="H29" i="10" s="1"/>
  <c r="E50" i="7"/>
  <c r="G50" i="7"/>
  <c r="G49" i="7" s="1"/>
  <c r="F50" i="7"/>
  <c r="F49" i="7" s="1"/>
  <c r="D21" i="3"/>
  <c r="D10" i="3"/>
  <c r="G28" i="7"/>
  <c r="G10" i="7" s="1"/>
  <c r="F14" i="10"/>
  <c r="F22" i="10" s="1"/>
  <c r="F28" i="10" s="1"/>
  <c r="F29" i="10" s="1"/>
  <c r="D27" i="8"/>
  <c r="B27" i="8"/>
  <c r="C27" i="8"/>
  <c r="D10" i="8"/>
  <c r="C10" i="8"/>
  <c r="B10" i="8"/>
  <c r="G56" i="7"/>
  <c r="G55" i="7" s="1"/>
  <c r="F56" i="7"/>
  <c r="F55" i="7" s="1"/>
  <c r="G44" i="7"/>
  <c r="G13" i="7" s="1"/>
  <c r="F44" i="7"/>
  <c r="F28" i="7"/>
  <c r="E28" i="7"/>
  <c r="E10" i="7" s="1"/>
  <c r="F10" i="3"/>
  <c r="E10" i="3"/>
  <c r="G14" i="10"/>
  <c r="G22" i="10" s="1"/>
  <c r="G28" i="10" s="1"/>
  <c r="G29" i="10" s="1"/>
  <c r="F12" i="7" l="1"/>
  <c r="F10" i="7"/>
  <c r="E49" i="7"/>
  <c r="E11" i="7"/>
  <c r="G11" i="7"/>
  <c r="E15" i="7"/>
  <c r="E14" i="7" s="1"/>
  <c r="E7" i="7" s="1"/>
  <c r="F15" i="7"/>
  <c r="F14" i="7" s="1"/>
  <c r="G15" i="7"/>
  <c r="G14" i="7" s="1"/>
  <c r="G7" i="7" s="1"/>
  <c r="G6" i="7" s="1"/>
  <c r="F11" i="7" l="1"/>
  <c r="E6" i="7"/>
  <c r="F6" i="7" s="1"/>
  <c r="F7" i="7"/>
</calcChain>
</file>

<file path=xl/sharedStrings.xml><?xml version="1.0" encoding="utf-8"?>
<sst xmlns="http://schemas.openxmlformats.org/spreadsheetml/2006/main" count="243" uniqueCount="128">
  <si>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</si>
  <si>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</si>
  <si>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</si>
  <si>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</si>
  <si>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</si>
  <si>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</si>
  <si>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</si>
  <si>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</si>
  <si>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</si>
  <si>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</si>
  <si>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</si>
  <si>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</si>
  <si>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</si>
  <si>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UKUPNI RASHODI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</si>
  <si>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</si>
  <si>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</si>
  <si>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</si>
  <si>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</si>
  <si>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</si>
  <si>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</si>
  <si>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</si>
  <si>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</si>
  <si>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</si>
  <si>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</si>
  <si>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</si>
  <si>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</si>
  <si>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</si>
  <si>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</si>
  <si>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</si>
  <si>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</si>
  <si>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</si>
  <si>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</si>
  <si>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5 Pomoći</t>
  </si>
  <si>
    <t>4 Prihodi za posebne namjene</t>
  </si>
  <si>
    <t>1 Opći prihodi i primici</t>
  </si>
  <si>
    <t>3 Vlastiti prihodi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</si>
  <si>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</si>
  <si>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</si>
  <si>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</si>
  <si>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</si>
  <si>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</si>
  <si>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</si>
  <si>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</si>
  <si>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</si>
  <si>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</si>
  <si>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upravnih i administrativnih pristojbi, pristojbi po posebnim propisima i naknada</t>
  </si>
  <si>
    <t>Financijski rashodi</t>
  </si>
  <si>
    <t>Rashodi za dodatna ulaganja na nefinancijskoj imovini</t>
  </si>
  <si>
    <t>09 Obrazovanje</t>
  </si>
  <si>
    <t>091 Predškolsko i osnovno obrazovanje</t>
  </si>
  <si>
    <t>096 Dodatne usluge u obrazovanju</t>
  </si>
  <si>
    <t xml:space="preserve">  1.1 Opći prihodi i primici</t>
  </si>
  <si>
    <t xml:space="preserve">  3.1 Vlastiti prihodi</t>
  </si>
  <si>
    <t>6 Donacije</t>
  </si>
  <si>
    <t>PROGRAM 4004</t>
  </si>
  <si>
    <t>PREDŠKOLSKI ODGOJ</t>
  </si>
  <si>
    <t>Aktivnost A404001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</si>
  <si>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</si>
  <si>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</si>
  <si>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</si>
  <si>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</si>
  <si>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</si>
  <si>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nefinanc.imovine i naknade s naslova osigur.</t>
  </si>
  <si>
    <t>Aktivnost A404002</t>
  </si>
  <si>
    <t>Predškolske ustanove - posebni programi</t>
  </si>
  <si>
    <t>Predškolske ustanove - redovni programi</t>
  </si>
  <si>
    <t>Aktivnost A404004</t>
  </si>
  <si>
    <t>Fiskalna održivost dječjih vrtića</t>
  </si>
  <si>
    <t>ALEN ŠEGOTA</t>
  </si>
  <si>
    <t>Prihodi od prodaje proizvoda i robe te pruženih usluga, prihodi od donacija te povrati po protestiranim jamstvima</t>
  </si>
  <si>
    <t>Voditelj računovodstva:</t>
  </si>
  <si>
    <t>ĐURĐICA GRBAC</t>
  </si>
  <si>
    <t>Ravnateljica:</t>
  </si>
  <si>
    <t>Plan za 2026.</t>
  </si>
  <si>
    <t>Naziv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</si>
  <si>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</si>
  <si>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</si>
  <si>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</si>
  <si>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</si>
  <si>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</si>
  <si>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</si>
  <si>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8 Namjenski primici od zaduživanja</t>
  </si>
  <si>
    <t xml:space="preserve">  8.1 Namjenski primici od zaduživanja</t>
  </si>
  <si>
    <t>Izvor financiranja 11</t>
  </si>
  <si>
    <t>Izvor financiranja 31</t>
  </si>
  <si>
    <t>Izvor financiranja 43</t>
  </si>
  <si>
    <t>Izvor financiranja 52</t>
  </si>
  <si>
    <t>Izvor financiranja 61</t>
  </si>
  <si>
    <t>Izvor financiranja 71</t>
  </si>
  <si>
    <t>Izvor financiranja 50</t>
  </si>
  <si>
    <t>KLASA:    400-01/26-01/1</t>
  </si>
  <si>
    <t>Novi plan za 2026.</t>
  </si>
  <si>
    <t>Povećanje/           smanjenje</t>
  </si>
  <si>
    <t>Povećanje/                                   smanjenje</t>
  </si>
  <si>
    <t>A1. PRIHODI POSLOVANJA PREMA EKONOMSKOJ KLASIFIKACIJI</t>
  </si>
  <si>
    <t>A2. PRIHODI I RASHODI PREMA IZVORIMA FINANCIRANJA</t>
  </si>
  <si>
    <t>A3. RASHODI PREMA FUNKCIJSKOJ KLASIFIKACIJI</t>
  </si>
  <si>
    <t>Razred / skupina</t>
  </si>
  <si>
    <t>B. RAČUN FINANCIRANJA</t>
  </si>
  <si>
    <t>B1. RAČUN FINANCIRANJA PREMA EKONOMSKOJ KLASIFIKACIJI</t>
  </si>
  <si>
    <t>B2. RAČUN FINANCIRANJA PREMA IZVORIMA FINANCIRANJA</t>
  </si>
  <si>
    <t xml:space="preserve">  11 Opći prihodi i primici</t>
  </si>
  <si>
    <t xml:space="preserve">  31 Vlastiti prihodi</t>
  </si>
  <si>
    <t xml:space="preserve">  61 Donacije</t>
  </si>
  <si>
    <t>UKUPNO PRIHODI</t>
  </si>
  <si>
    <t>UKUPNO RASHODI</t>
  </si>
  <si>
    <t xml:space="preserve">  43 Prihodi za posebne namjene</t>
  </si>
  <si>
    <t xml:space="preserve">  71 Prihodi od prodaje ili zamjene nefinanc.imovine i naknade s naslova osiguranja</t>
  </si>
  <si>
    <t>7 Prihodi od prodaje ili zamjene nefinanc.imovine i naknade s naslova osiguranja</t>
  </si>
  <si>
    <t xml:space="preserve">  50 Pomoći iz državnog proračuna</t>
  </si>
  <si>
    <t xml:space="preserve">  52 Ostale pomoći</t>
  </si>
  <si>
    <t>RAZDJEL 106</t>
  </si>
  <si>
    <t>Upravni odjel za društvene djelatnosti i mlade</t>
  </si>
  <si>
    <t>GLAVA 10603/RKP 34985</t>
  </si>
  <si>
    <t>DJEČJI VRTIĆ PULA</t>
  </si>
  <si>
    <t>Izvor financiranja 1</t>
  </si>
  <si>
    <t>Izvor financiranja 3</t>
  </si>
  <si>
    <t>Izvor financiranja 4</t>
  </si>
  <si>
    <t>Izvor financiranja 5</t>
  </si>
  <si>
    <t>Izvor financiranja 6</t>
  </si>
  <si>
    <t>Izvor financiranja 7</t>
  </si>
  <si>
    <t>Prihodi od prodaje ili zamjene nefinancijske imovine i naknade s naslova osiguranja</t>
  </si>
  <si>
    <t>Ostali prihodi za posebne namjene</t>
  </si>
  <si>
    <t>Ostale pomoći</t>
  </si>
  <si>
    <t>Pomoći iz državnog proračuna</t>
  </si>
  <si>
    <t>IZMJENE I DOPUNE FINANCIJSKOG PLANA DJEČJEG VRTIĆA PULA 
ZA 2026. I PROJEKCIJA ZA 2027. I 2028. GODINU</t>
  </si>
  <si>
    <t>Pula, 30.07.2026.</t>
  </si>
  <si>
    <t>URBROJ: 2163-7-15-04-26-2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</si>
</sst>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21" fillId="0" borderId="0" xfId="0" applyFont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16" fillId="2" borderId="3" xfId="0" applyNumberFormat="1" applyFont="1" applyFill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4" fontId="9" fillId="4" borderId="3" xfId="0" applyNumberFormat="1" applyFont="1" applyFill="1" applyBorder="1" applyAlignment="1">
      <alignment horizontal="right" wrapText="1"/>
    </xf>
    <xf numFmtId="4" fontId="9" fillId="3" borderId="3" xfId="0" quotePrefix="1" applyNumberFormat="1" applyFont="1" applyFill="1" applyBorder="1" applyAlignment="1">
      <alignment horizontal="right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2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163254</xdr:colOff>
      <xdr:row>66</xdr:row>
      <xdr:rowOff>38100</xdr:rowOff>
    </xdr:from>
    <xdr:to>
      <xdr:col>2</xdr:col>
      <xdr:colOff>304800</xdr:colOff>
      <xdr:row>70</xdr:row>
      <xdr:rowOff>57150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C6B8587-FB2F-4EC0-910C-51C1C4F6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54" y="15516225"/>
          <a:ext cx="1198821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65</xdr:row>
      <xdr:rowOff>171450</xdr:rowOff>
    </xdr:from>
    <xdr:to>
      <xdr:col>6</xdr:col>
      <xdr:colOff>971549</xdr:colOff>
      <xdr:row>75</xdr:row>
      <xdr:rowOff>57149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AD49AA84-4CEE-4B68-ACAB-3AE5ED45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3" t="10995" r="5713" b="9407"/>
        <a:stretch>
          <a:fillRect/>
        </a:stretch>
      </xdr:blipFill>
      <xdr:spPr bwMode="auto">
        <a:xfrm>
          <a:off x="9163050" y="15459075"/>
          <a:ext cx="2190749" cy="1790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sqref="A1:H1"/>
    </sheetView>
  </sheetViews>
  <sheetFormatPr defaultRowHeight="15" x14ac:dyDescent="0.25"/>
  <cols>
    <col min="5" max="8" width="25.28515625" customWidth="1"/>
  </cols>
  <sheetData>
    <row r="1" spans="1:8" ht="42" customHeight="1" x14ac:dyDescent="0.25">
      <c r="A1" s="78" t="s">
        <v>125</v>
      </c>
      <c r="B1" s="78"/>
      <c r="C1" s="78"/>
      <c r="D1" s="78"/>
      <c r="E1" s="78"/>
      <c r="F1" s="78"/>
      <c r="G1" s="78"/>
      <c r="H1" s="78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78" t="s">
        <v>15</v>
      </c>
      <c r="B3" s="78"/>
      <c r="C3" s="78"/>
      <c r="D3" s="78"/>
      <c r="E3" s="78"/>
      <c r="F3" s="78"/>
      <c r="G3" s="91"/>
      <c r="H3" s="91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78" t="s">
        <v>19</v>
      </c>
      <c r="B5" s="79"/>
      <c r="C5" s="79"/>
      <c r="D5" s="79"/>
      <c r="E5" s="79"/>
      <c r="F5" s="79"/>
      <c r="G5" s="79"/>
      <c r="H5" s="79"/>
    </row>
    <row r="6" spans="1:8" ht="18" x14ac:dyDescent="0.25">
      <c r="A6" s="1"/>
      <c r="B6" s="2"/>
      <c r="C6" s="2"/>
      <c r="D6" s="2"/>
      <c r="E6" s="6"/>
      <c r="F6" s="7"/>
      <c r="G6" s="7"/>
      <c r="H6" s="31" t="s">
        <v>25</v>
      </c>
    </row>
    <row r="7" spans="1:8" ht="25.5" x14ac:dyDescent="0.25">
      <c r="A7" s="25"/>
      <c r="B7" s="26"/>
      <c r="C7" s="26"/>
      <c r="D7" s="27"/>
      <c r="E7" s="28"/>
      <c r="F7" s="3" t="s">
        <v>73</v>
      </c>
      <c r="G7" s="3" t="s">
        <v>92</v>
      </c>
      <c r="H7" s="3" t="s">
        <v>91</v>
      </c>
    </row>
    <row r="8" spans="1:8" x14ac:dyDescent="0.25">
      <c r="A8" s="83" t="s">
        <v>0</v>
      </c>
      <c r="B8" s="77"/>
      <c r="C8" s="77"/>
      <c r="D8" s="77"/>
      <c r="E8" s="92"/>
      <c r="F8" s="57">
        <f t="shared" ref="F8:H8" si="0">F9+F10</f>
        <v>5345817</v>
      </c>
      <c r="G8" s="57">
        <f t="shared" si="0"/>
        <v>355927.3200000003</v>
      </c>
      <c r="H8" s="57">
        <f t="shared" si="0"/>
        <v>5701744.3200000003</v>
      </c>
    </row>
    <row r="9" spans="1:8" x14ac:dyDescent="0.25">
      <c r="A9" s="93" t="s">
        <v>26</v>
      </c>
      <c r="B9" s="94"/>
      <c r="C9" s="94"/>
      <c r="D9" s="94"/>
      <c r="E9" s="90"/>
      <c r="F9" s="58">
        <v>5345637</v>
      </c>
      <c r="G9" s="58">
        <f>H9-F9</f>
        <v>356049.3200000003</v>
      </c>
      <c r="H9" s="58">
        <v>5701686.3200000003</v>
      </c>
    </row>
    <row r="10" spans="1:8" x14ac:dyDescent="0.25">
      <c r="A10" s="89" t="s">
        <v>27</v>
      </c>
      <c r="B10" s="90"/>
      <c r="C10" s="90"/>
      <c r="D10" s="90"/>
      <c r="E10" s="90"/>
      <c r="F10" s="58">
        <v>180</v>
      </c>
      <c r="G10" s="58">
        <f>H10-F10</f>
        <v>-122</v>
      </c>
      <c r="H10" s="58">
        <v>58</v>
      </c>
    </row>
    <row r="11" spans="1:8" x14ac:dyDescent="0.25">
      <c r="A11" s="32" t="s">
        <v>1</v>
      </c>
      <c r="B11" s="40"/>
      <c r="C11" s="40"/>
      <c r="D11" s="40"/>
      <c r="E11" s="40"/>
      <c r="F11" s="57">
        <f t="shared" ref="F11:H11" si="1">F12+F13</f>
        <v>5346817</v>
      </c>
      <c r="G11" s="57">
        <f t="shared" si="1"/>
        <v>55220</v>
      </c>
      <c r="H11" s="57">
        <f t="shared" si="1"/>
        <v>5402037</v>
      </c>
    </row>
    <row r="12" spans="1:8" x14ac:dyDescent="0.25">
      <c r="A12" s="95" t="s">
        <v>28</v>
      </c>
      <c r="B12" s="94"/>
      <c r="C12" s="94"/>
      <c r="D12" s="94"/>
      <c r="E12" s="94"/>
      <c r="F12" s="58">
        <v>5221439</v>
      </c>
      <c r="G12" s="58">
        <f>H12-F12</f>
        <v>32098</v>
      </c>
      <c r="H12" s="58">
        <v>5253537</v>
      </c>
    </row>
    <row r="13" spans="1:8" x14ac:dyDescent="0.25">
      <c r="A13" s="89" t="s">
        <v>29</v>
      </c>
      <c r="B13" s="90"/>
      <c r="C13" s="90"/>
      <c r="D13" s="90"/>
      <c r="E13" s="90"/>
      <c r="F13" s="58">
        <v>125378</v>
      </c>
      <c r="G13" s="58">
        <f>H13-F13</f>
        <v>23122</v>
      </c>
      <c r="H13" s="58">
        <v>148500</v>
      </c>
    </row>
    <row r="14" spans="1:8" x14ac:dyDescent="0.25">
      <c r="A14" s="76" t="s">
        <v>37</v>
      </c>
      <c r="B14" s="77"/>
      <c r="C14" s="77"/>
      <c r="D14" s="77"/>
      <c r="E14" s="77"/>
      <c r="F14" s="57">
        <f t="shared" ref="F14:H14" si="2">F8-F11</f>
        <v>-1000</v>
      </c>
      <c r="G14" s="57">
        <f t="shared" si="2"/>
        <v>300707.3200000003</v>
      </c>
      <c r="H14" s="57">
        <f t="shared" si="2"/>
        <v>299707.3200000003</v>
      </c>
    </row>
    <row r="15" spans="1:8" ht="18" x14ac:dyDescent="0.25">
      <c r="A15" s="4"/>
      <c r="B15" s="19"/>
      <c r="C15" s="19"/>
      <c r="D15" s="19"/>
      <c r="E15" s="19"/>
      <c r="F15" s="20"/>
      <c r="G15" s="20"/>
      <c r="H15" s="20"/>
    </row>
    <row r="16" spans="1:8" ht="15.75" x14ac:dyDescent="0.25">
      <c r="A16" s="78" t="s">
        <v>20</v>
      </c>
      <c r="B16" s="79"/>
      <c r="C16" s="79"/>
      <c r="D16" s="79"/>
      <c r="E16" s="79"/>
      <c r="F16" s="79"/>
      <c r="G16" s="79"/>
      <c r="H16" s="79"/>
    </row>
    <row r="17" spans="1:8" ht="18" x14ac:dyDescent="0.25">
      <c r="A17" s="4"/>
      <c r="B17" s="19"/>
      <c r="C17" s="19"/>
      <c r="D17" s="19"/>
      <c r="E17" s="19"/>
      <c r="F17" s="20"/>
      <c r="G17" s="20"/>
      <c r="H17" s="20"/>
    </row>
    <row r="18" spans="1:8" ht="25.5" x14ac:dyDescent="0.25">
      <c r="A18" s="25"/>
      <c r="B18" s="26"/>
      <c r="C18" s="26"/>
      <c r="D18" s="27"/>
      <c r="E18" s="28"/>
      <c r="F18" s="3" t="s">
        <v>73</v>
      </c>
      <c r="G18" s="3" t="s">
        <v>92</v>
      </c>
      <c r="H18" s="3" t="s">
        <v>91</v>
      </c>
    </row>
    <row r="19" spans="1:8" x14ac:dyDescent="0.25">
      <c r="A19" s="89" t="s">
        <v>30</v>
      </c>
      <c r="B19" s="90"/>
      <c r="C19" s="90"/>
      <c r="D19" s="90"/>
      <c r="E19" s="90"/>
      <c r="F19" s="29"/>
      <c r="G19" s="29"/>
      <c r="H19" s="41"/>
    </row>
    <row r="20" spans="1:8" x14ac:dyDescent="0.25">
      <c r="A20" s="89" t="s">
        <v>31</v>
      </c>
      <c r="B20" s="90"/>
      <c r="C20" s="90"/>
      <c r="D20" s="90"/>
      <c r="E20" s="90"/>
      <c r="F20" s="29"/>
      <c r="G20" s="29"/>
      <c r="H20" s="41"/>
    </row>
    <row r="21" spans="1:8" x14ac:dyDescent="0.25">
      <c r="A21" s="76" t="s">
        <v>2</v>
      </c>
      <c r="B21" s="77"/>
      <c r="C21" s="77"/>
      <c r="D21" s="77"/>
      <c r="E21" s="77"/>
      <c r="F21" s="57">
        <f t="shared" ref="F21:H21" si="3">F19-F20</f>
        <v>0</v>
      </c>
      <c r="G21" s="57">
        <f t="shared" si="3"/>
        <v>0</v>
      </c>
      <c r="H21" s="57">
        <f t="shared" si="3"/>
        <v>0</v>
      </c>
    </row>
    <row r="22" spans="1:8" x14ac:dyDescent="0.25">
      <c r="A22" s="76" t="s">
        <v>38</v>
      </c>
      <c r="B22" s="77"/>
      <c r="C22" s="77"/>
      <c r="D22" s="77"/>
      <c r="E22" s="77"/>
      <c r="F22" s="57">
        <f t="shared" ref="F22:H22" si="4">F14+F21</f>
        <v>-1000</v>
      </c>
      <c r="G22" s="57">
        <f t="shared" si="4"/>
        <v>300707.3200000003</v>
      </c>
      <c r="H22" s="57">
        <f t="shared" si="4"/>
        <v>299707.3200000003</v>
      </c>
    </row>
    <row r="23" spans="1:8" ht="18" x14ac:dyDescent="0.25">
      <c r="A23" s="18"/>
      <c r="B23" s="19"/>
      <c r="C23" s="19"/>
      <c r="D23" s="19"/>
      <c r="E23" s="19"/>
      <c r="F23" s="20"/>
      <c r="G23" s="20"/>
      <c r="H23" s="20"/>
    </row>
    <row r="24" spans="1:8" ht="15.75" x14ac:dyDescent="0.25">
      <c r="A24" s="78" t="s">
        <v>39</v>
      </c>
      <c r="B24" s="79"/>
      <c r="C24" s="79"/>
      <c r="D24" s="79"/>
      <c r="E24" s="79"/>
      <c r="F24" s="79"/>
      <c r="G24" s="79"/>
      <c r="H24" s="79"/>
    </row>
    <row r="25" spans="1:8" ht="15.75" x14ac:dyDescent="0.25">
      <c r="A25" s="38"/>
      <c r="B25" s="39"/>
      <c r="C25" s="39"/>
      <c r="D25" s="39"/>
      <c r="E25" s="39"/>
      <c r="F25" s="39"/>
      <c r="G25" s="39"/>
      <c r="H25" s="39"/>
    </row>
    <row r="26" spans="1:8" ht="25.5" x14ac:dyDescent="0.25">
      <c r="A26" s="25"/>
      <c r="B26" s="26"/>
      <c r="C26" s="26"/>
      <c r="D26" s="27"/>
      <c r="E26" s="28"/>
      <c r="F26" s="3" t="s">
        <v>73</v>
      </c>
      <c r="G26" s="3" t="s">
        <v>92</v>
      </c>
      <c r="H26" s="3" t="s">
        <v>91</v>
      </c>
    </row>
    <row r="27" spans="1:8" ht="15" customHeight="1" x14ac:dyDescent="0.25">
      <c r="A27" s="80" t="s">
        <v>40</v>
      </c>
      <c r="B27" s="81"/>
      <c r="C27" s="81"/>
      <c r="D27" s="81"/>
      <c r="E27" s="82"/>
      <c r="F27" s="59">
        <v>1000</v>
      </c>
      <c r="G27" s="59">
        <f>H27-F27</f>
        <v>-300707.32</v>
      </c>
      <c r="H27" s="68">
        <v>-299707.32</v>
      </c>
    </row>
    <row r="28" spans="1:8" ht="15" customHeight="1" x14ac:dyDescent="0.25">
      <c r="A28" s="76" t="s">
        <v>41</v>
      </c>
      <c r="B28" s="77"/>
      <c r="C28" s="77"/>
      <c r="D28" s="77"/>
      <c r="E28" s="77"/>
      <c r="F28" s="60">
        <f t="shared" ref="F28:H28" si="5">F22+F27</f>
        <v>0</v>
      </c>
      <c r="G28" s="60">
        <f t="shared" si="5"/>
        <v>0</v>
      </c>
      <c r="H28" s="69">
        <f t="shared" si="5"/>
        <v>0</v>
      </c>
    </row>
    <row r="29" spans="1:8" ht="45" customHeight="1" x14ac:dyDescent="0.25">
      <c r="A29" s="83" t="s">
        <v>42</v>
      </c>
      <c r="B29" s="84"/>
      <c r="C29" s="84"/>
      <c r="D29" s="84"/>
      <c r="E29" s="85"/>
      <c r="F29" s="60">
        <f t="shared" ref="F29:H29" si="6">F14+F21+F27-F28</f>
        <v>0</v>
      </c>
      <c r="G29" s="60">
        <f t="shared" si="6"/>
        <v>2.9103830456733704E-10</v>
      </c>
      <c r="H29" s="69">
        <f t="shared" si="6"/>
        <v>2.9103830456733704E-10</v>
      </c>
    </row>
    <row r="30" spans="1:8" ht="15.75" x14ac:dyDescent="0.25">
      <c r="A30" s="44"/>
      <c r="B30" s="45"/>
      <c r="C30" s="45"/>
      <c r="D30" s="45"/>
      <c r="E30" s="45"/>
      <c r="F30" s="45"/>
      <c r="G30" s="45"/>
      <c r="H30" s="45"/>
    </row>
    <row r="31" spans="1:8" ht="15.75" x14ac:dyDescent="0.25">
      <c r="A31" s="86" t="s">
        <v>36</v>
      </c>
      <c r="B31" s="86"/>
      <c r="C31" s="86"/>
      <c r="D31" s="86"/>
      <c r="E31" s="86"/>
      <c r="F31" s="86"/>
      <c r="G31" s="86"/>
      <c r="H31" s="86"/>
    </row>
    <row r="32" spans="1:8" ht="18" x14ac:dyDescent="0.25">
      <c r="A32" s="46"/>
      <c r="B32" s="47"/>
      <c r="C32" s="47"/>
      <c r="D32" s="47"/>
      <c r="E32" s="47"/>
      <c r="F32" s="48"/>
      <c r="G32" s="48"/>
      <c r="H32" s="48"/>
    </row>
    <row r="33" spans="1:8" ht="25.5" x14ac:dyDescent="0.25">
      <c r="A33" s="49"/>
      <c r="B33" s="50"/>
      <c r="C33" s="50"/>
      <c r="D33" s="51"/>
      <c r="E33" s="52"/>
      <c r="F33" s="3" t="s">
        <v>73</v>
      </c>
      <c r="G33" s="3" t="s">
        <v>92</v>
      </c>
      <c r="H33" s="3" t="s">
        <v>91</v>
      </c>
    </row>
    <row r="34" spans="1:8" x14ac:dyDescent="0.25">
      <c r="A34" s="80" t="s">
        <v>40</v>
      </c>
      <c r="B34" s="81"/>
      <c r="C34" s="81"/>
      <c r="D34" s="81"/>
      <c r="E34" s="82"/>
      <c r="F34" s="42">
        <v>0</v>
      </c>
      <c r="G34" s="42">
        <f>F37</f>
        <v>0</v>
      </c>
      <c r="H34" s="43">
        <f>G37</f>
        <v>0</v>
      </c>
    </row>
    <row r="35" spans="1:8" ht="28.5" customHeight="1" x14ac:dyDescent="0.25">
      <c r="A35" s="80" t="s">
        <v>43</v>
      </c>
      <c r="B35" s="81"/>
      <c r="C35" s="81"/>
      <c r="D35" s="81"/>
      <c r="E35" s="82"/>
      <c r="F35" s="42">
        <v>0</v>
      </c>
      <c r="G35" s="42">
        <v>0</v>
      </c>
      <c r="H35" s="43">
        <v>0</v>
      </c>
    </row>
    <row r="36" spans="1:8" x14ac:dyDescent="0.25">
      <c r="A36" s="80" t="s">
        <v>44</v>
      </c>
      <c r="B36" s="87"/>
      <c r="C36" s="87"/>
      <c r="D36" s="87"/>
      <c r="E36" s="88"/>
      <c r="F36" s="42">
        <v>0</v>
      </c>
      <c r="G36" s="42">
        <v>0</v>
      </c>
      <c r="H36" s="43">
        <v>0</v>
      </c>
    </row>
    <row r="37" spans="1:8" ht="15" customHeight="1" x14ac:dyDescent="0.25">
      <c r="A37" s="76" t="s">
        <v>41</v>
      </c>
      <c r="B37" s="77"/>
      <c r="C37" s="77"/>
      <c r="D37" s="77"/>
      <c r="E37" s="77"/>
      <c r="F37" s="30">
        <f t="shared" ref="F37:H37" si="7">F34-F35+F36</f>
        <v>0</v>
      </c>
      <c r="G37" s="30">
        <f t="shared" si="7"/>
        <v>0</v>
      </c>
      <c r="H37" s="53">
        <f t="shared" si="7"/>
        <v>0</v>
      </c>
    </row>
    <row r="38" spans="1:8" ht="17.25" customHeight="1" x14ac:dyDescent="0.25"/>
    <row r="39" spans="1:8" x14ac:dyDescent="0.25">
      <c r="A39" s="74"/>
      <c r="B39" s="75"/>
      <c r="C39" s="75"/>
      <c r="D39" s="75"/>
      <c r="E39" s="75"/>
      <c r="F39" s="75"/>
      <c r="G39" s="75"/>
      <c r="H39" s="75"/>
    </row>
    <row r="40" spans="1:8" ht="9" customHeight="1" x14ac:dyDescent="0.25"/>
  </sheetData>
  <mergeCells count="24"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8" t="s">
        <v>125</v>
      </c>
      <c r="B1" s="78"/>
      <c r="C1" s="78"/>
      <c r="D1" s="78"/>
      <c r="E1" s="78"/>
      <c r="F1" s="78"/>
      <c r="G1" s="66"/>
      <c r="H1" s="66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8" t="s">
        <v>15</v>
      </c>
      <c r="B3" s="78"/>
      <c r="C3" s="78"/>
      <c r="D3" s="78"/>
      <c r="E3" s="78"/>
      <c r="F3" s="78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8" t="s">
        <v>4</v>
      </c>
      <c r="B5" s="78"/>
      <c r="C5" s="78"/>
      <c r="D5" s="78"/>
      <c r="E5" s="78"/>
      <c r="F5" s="78"/>
    </row>
    <row r="6" spans="1:8" ht="18" x14ac:dyDescent="0.25">
      <c r="A6" s="4"/>
      <c r="B6" s="4"/>
      <c r="C6" s="4"/>
      <c r="D6" s="4"/>
      <c r="E6" s="5"/>
      <c r="F6" s="5"/>
    </row>
    <row r="7" spans="1:8" ht="15.75" customHeight="1" x14ac:dyDescent="0.25">
      <c r="A7" s="78" t="s">
        <v>94</v>
      </c>
      <c r="B7" s="78"/>
      <c r="C7" s="78"/>
      <c r="D7" s="78"/>
      <c r="E7" s="78"/>
      <c r="F7" s="78"/>
    </row>
    <row r="8" spans="1:8" ht="18" x14ac:dyDescent="0.25">
      <c r="A8" s="4"/>
      <c r="B8" s="4"/>
      <c r="C8" s="4"/>
      <c r="D8" s="4"/>
      <c r="E8" s="5"/>
      <c r="F8" s="5"/>
    </row>
    <row r="9" spans="1:8" ht="25.5" x14ac:dyDescent="0.25">
      <c r="A9" s="17" t="s">
        <v>5</v>
      </c>
      <c r="B9" s="16" t="s">
        <v>6</v>
      </c>
      <c r="C9" s="16" t="s">
        <v>3</v>
      </c>
      <c r="D9" s="16" t="s">
        <v>73</v>
      </c>
      <c r="E9" s="16" t="s">
        <v>92</v>
      </c>
      <c r="F9" s="16" t="s">
        <v>91</v>
      </c>
    </row>
    <row r="10" spans="1:8" x14ac:dyDescent="0.25">
      <c r="A10" s="35"/>
      <c r="B10" s="36"/>
      <c r="C10" s="34" t="s">
        <v>104</v>
      </c>
      <c r="D10" s="61">
        <f>D11+D16</f>
        <v>5345817</v>
      </c>
      <c r="E10" s="61">
        <f>E11+E16</f>
        <v>355927.3200000003</v>
      </c>
      <c r="F10" s="61">
        <f>F11+F16</f>
        <v>5701744.3200000003</v>
      </c>
    </row>
    <row r="11" spans="1:8" ht="15.75" customHeight="1" x14ac:dyDescent="0.25">
      <c r="A11" s="10">
        <v>6</v>
      </c>
      <c r="B11" s="10"/>
      <c r="C11" s="10" t="s">
        <v>7</v>
      </c>
      <c r="D11" s="62">
        <f>SUM(D12:D15)</f>
        <v>5345637</v>
      </c>
      <c r="E11" s="62">
        <f>SUM(E12:E15)</f>
        <v>356049.3200000003</v>
      </c>
      <c r="F11" s="62">
        <f>SUM(F12:F15)</f>
        <v>5701686.3200000003</v>
      </c>
    </row>
    <row r="12" spans="1:8" ht="38.25" x14ac:dyDescent="0.25">
      <c r="A12" s="10"/>
      <c r="B12" s="14">
        <v>63</v>
      </c>
      <c r="C12" s="14" t="s">
        <v>22</v>
      </c>
      <c r="D12" s="63">
        <v>49164</v>
      </c>
      <c r="E12" s="63">
        <f>F12-D12</f>
        <v>3100</v>
      </c>
      <c r="F12" s="63">
        <v>52264</v>
      </c>
    </row>
    <row r="13" spans="1:8" ht="51" x14ac:dyDescent="0.25">
      <c r="A13" s="10"/>
      <c r="B13" s="14">
        <v>65</v>
      </c>
      <c r="C13" s="14" t="s">
        <v>45</v>
      </c>
      <c r="D13" s="63">
        <v>56500</v>
      </c>
      <c r="E13" s="63">
        <f>F13-D13</f>
        <v>2000</v>
      </c>
      <c r="F13" s="63">
        <v>58500</v>
      </c>
    </row>
    <row r="14" spans="1:8" ht="51" x14ac:dyDescent="0.25">
      <c r="A14" s="10"/>
      <c r="B14" s="14">
        <v>66</v>
      </c>
      <c r="C14" s="14" t="s">
        <v>69</v>
      </c>
      <c r="D14" s="63">
        <v>80700</v>
      </c>
      <c r="E14" s="63">
        <f>F14-D14</f>
        <v>-12000</v>
      </c>
      <c r="F14" s="63">
        <v>68700</v>
      </c>
    </row>
    <row r="15" spans="1:8" ht="38.25" x14ac:dyDescent="0.25">
      <c r="A15" s="11"/>
      <c r="B15" s="11">
        <v>67</v>
      </c>
      <c r="C15" s="14" t="s">
        <v>23</v>
      </c>
      <c r="D15" s="63">
        <v>5159273</v>
      </c>
      <c r="E15" s="63">
        <f>F15-D15</f>
        <v>362949.3200000003</v>
      </c>
      <c r="F15" s="63">
        <v>5522222.3200000003</v>
      </c>
    </row>
    <row r="16" spans="1:8" ht="25.5" x14ac:dyDescent="0.25">
      <c r="A16" s="13">
        <v>7</v>
      </c>
      <c r="B16" s="13"/>
      <c r="C16" s="21" t="s">
        <v>8</v>
      </c>
      <c r="D16" s="62">
        <f>SUM(D17)</f>
        <v>180</v>
      </c>
      <c r="E16" s="62">
        <f>SUM(E17)</f>
        <v>-122</v>
      </c>
      <c r="F16" s="62">
        <f>SUM(F17)</f>
        <v>58</v>
      </c>
    </row>
    <row r="17" spans="1:6" ht="38.25" x14ac:dyDescent="0.25">
      <c r="A17" s="14"/>
      <c r="B17" s="14">
        <v>72</v>
      </c>
      <c r="C17" s="22" t="s">
        <v>21</v>
      </c>
      <c r="D17" s="63">
        <v>180</v>
      </c>
      <c r="E17" s="63">
        <f>F17-D17</f>
        <v>-122</v>
      </c>
      <c r="F17" s="63">
        <v>58</v>
      </c>
    </row>
    <row r="19" spans="1:6" ht="18" x14ac:dyDescent="0.25">
      <c r="A19" s="4"/>
      <c r="B19" s="4"/>
      <c r="C19" s="4"/>
      <c r="D19" s="4"/>
      <c r="E19" s="5"/>
      <c r="F19" s="5"/>
    </row>
    <row r="20" spans="1:6" ht="25.5" x14ac:dyDescent="0.25">
      <c r="A20" s="17" t="s">
        <v>5</v>
      </c>
      <c r="B20" s="16" t="s">
        <v>6</v>
      </c>
      <c r="C20" s="16" t="s">
        <v>9</v>
      </c>
      <c r="D20" s="16" t="s">
        <v>73</v>
      </c>
      <c r="E20" s="16" t="s">
        <v>92</v>
      </c>
      <c r="F20" s="16" t="s">
        <v>91</v>
      </c>
    </row>
    <row r="21" spans="1:6" x14ac:dyDescent="0.25">
      <c r="A21" s="35"/>
      <c r="B21" s="36"/>
      <c r="C21" s="34" t="s">
        <v>105</v>
      </c>
      <c r="D21" s="61">
        <f>D22+D26</f>
        <v>5346817</v>
      </c>
      <c r="E21" s="61">
        <f>E22+E26</f>
        <v>55220</v>
      </c>
      <c r="F21" s="61">
        <f>F22+F26</f>
        <v>5402037</v>
      </c>
    </row>
    <row r="22" spans="1:6" ht="15.75" customHeight="1" x14ac:dyDescent="0.25">
      <c r="A22" s="10">
        <v>3</v>
      </c>
      <c r="B22" s="10"/>
      <c r="C22" s="10" t="s">
        <v>10</v>
      </c>
      <c r="D22" s="62">
        <f>SUM(D23:D25)</f>
        <v>5221439</v>
      </c>
      <c r="E22" s="62">
        <f>SUM(E23:E25)</f>
        <v>32098</v>
      </c>
      <c r="F22" s="62">
        <f>SUM(F23:F25)</f>
        <v>5253537</v>
      </c>
    </row>
    <row r="23" spans="1:6" ht="15.75" customHeight="1" x14ac:dyDescent="0.25">
      <c r="A23" s="10"/>
      <c r="B23" s="14">
        <v>31</v>
      </c>
      <c r="C23" s="14" t="s">
        <v>11</v>
      </c>
      <c r="D23" s="63">
        <v>4481475</v>
      </c>
      <c r="E23" s="63">
        <f>F23-D23</f>
        <v>53920</v>
      </c>
      <c r="F23" s="63">
        <v>4535395</v>
      </c>
    </row>
    <row r="24" spans="1:6" x14ac:dyDescent="0.25">
      <c r="A24" s="11"/>
      <c r="B24" s="11">
        <v>32</v>
      </c>
      <c r="C24" s="11" t="s">
        <v>18</v>
      </c>
      <c r="D24" s="63">
        <v>739844</v>
      </c>
      <c r="E24" s="63">
        <f>F24-D24</f>
        <v>-21822</v>
      </c>
      <c r="F24" s="63">
        <v>718022</v>
      </c>
    </row>
    <row r="25" spans="1:6" x14ac:dyDescent="0.25">
      <c r="A25" s="11"/>
      <c r="B25" s="11">
        <v>34</v>
      </c>
      <c r="C25" s="11" t="s">
        <v>46</v>
      </c>
      <c r="D25" s="63">
        <v>120</v>
      </c>
      <c r="E25" s="63">
        <f>F25-D25</f>
        <v>0</v>
      </c>
      <c r="F25" s="63">
        <v>120</v>
      </c>
    </row>
    <row r="26" spans="1:6" ht="25.5" x14ac:dyDescent="0.25">
      <c r="A26" s="13">
        <v>4</v>
      </c>
      <c r="B26" s="13"/>
      <c r="C26" s="21" t="s">
        <v>12</v>
      </c>
      <c r="D26" s="62">
        <f>SUM(D27:D28)</f>
        <v>125378</v>
      </c>
      <c r="E26" s="62">
        <f>SUM(E27:E28)</f>
        <v>23122</v>
      </c>
      <c r="F26" s="62">
        <f>SUM(F27:F28)</f>
        <v>148500</v>
      </c>
    </row>
    <row r="27" spans="1:6" ht="38.25" x14ac:dyDescent="0.25">
      <c r="A27" s="14"/>
      <c r="B27" s="14">
        <v>42</v>
      </c>
      <c r="C27" s="22" t="s">
        <v>24</v>
      </c>
      <c r="D27" s="63">
        <v>105378</v>
      </c>
      <c r="E27" s="63">
        <f>F27-D27</f>
        <v>-38878</v>
      </c>
      <c r="F27" s="63">
        <v>66500</v>
      </c>
    </row>
    <row r="28" spans="1:6" ht="25.5" x14ac:dyDescent="0.25">
      <c r="A28" s="14"/>
      <c r="B28" s="14">
        <v>45</v>
      </c>
      <c r="C28" s="22" t="s">
        <v>47</v>
      </c>
      <c r="D28" s="63">
        <v>20000</v>
      </c>
      <c r="E28" s="63">
        <f>F28-D28</f>
        <v>62000</v>
      </c>
      <c r="F28" s="63">
        <v>82000</v>
      </c>
    </row>
  </sheetData>
  <mergeCells count="4">
    <mergeCell ref="A3:F3"/>
    <mergeCell ref="A5:F5"/>
    <mergeCell ref="A7:F7"/>
    <mergeCell ref="A1:F1"/>
  </mergeCells>
  <pageMargins left="0.7" right="0.7" top="0.75" bottom="0.75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workbookViewId="0">
      <selection sqref="A1:D1"/>
    </sheetView>
  </sheetViews>
  <sheetFormatPr defaultRowHeight="15" x14ac:dyDescent="0.25"/>
  <cols>
    <col min="1" max="1" width="33.42578125" customWidth="1"/>
    <col min="2" max="2" width="33.85546875" customWidth="1"/>
    <col min="3" max="3" width="34.7109375" customWidth="1"/>
    <col min="4" max="4" width="37.140625" customWidth="1"/>
  </cols>
  <sheetData>
    <row r="1" spans="1:8" ht="42" customHeight="1" x14ac:dyDescent="0.25">
      <c r="A1" s="78" t="s">
        <v>125</v>
      </c>
      <c r="B1" s="78"/>
      <c r="C1" s="78"/>
      <c r="D1" s="78"/>
      <c r="E1" s="66"/>
      <c r="F1" s="66"/>
      <c r="G1" s="66"/>
      <c r="H1" s="66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78" t="s">
        <v>15</v>
      </c>
      <c r="B3" s="78"/>
      <c r="C3" s="78"/>
      <c r="D3" s="78"/>
    </row>
    <row r="4" spans="1:8" ht="18" x14ac:dyDescent="0.25">
      <c r="B4" s="4"/>
      <c r="C4" s="5"/>
      <c r="D4" s="5"/>
    </row>
    <row r="5" spans="1:8" ht="18" customHeight="1" x14ac:dyDescent="0.25">
      <c r="A5" s="78" t="s">
        <v>4</v>
      </c>
      <c r="B5" s="78"/>
      <c r="C5" s="78"/>
      <c r="D5" s="78"/>
    </row>
    <row r="6" spans="1:8" ht="18" x14ac:dyDescent="0.25">
      <c r="A6" s="4"/>
      <c r="B6" s="4"/>
      <c r="C6" s="5"/>
      <c r="D6" s="5"/>
    </row>
    <row r="7" spans="1:8" ht="15.75" customHeight="1" x14ac:dyDescent="0.25">
      <c r="A7" s="78" t="s">
        <v>95</v>
      </c>
      <c r="B7" s="78"/>
      <c r="C7" s="78"/>
      <c r="D7" s="78"/>
    </row>
    <row r="8" spans="1:8" ht="18" x14ac:dyDescent="0.25">
      <c r="A8" s="4"/>
      <c r="B8" s="4"/>
      <c r="C8" s="5"/>
      <c r="D8" s="5"/>
    </row>
    <row r="9" spans="1:8" ht="25.5" x14ac:dyDescent="0.25">
      <c r="A9" s="17" t="s">
        <v>97</v>
      </c>
      <c r="B9" s="16" t="s">
        <v>73</v>
      </c>
      <c r="C9" s="16" t="s">
        <v>93</v>
      </c>
      <c r="D9" s="16" t="s">
        <v>91</v>
      </c>
    </row>
    <row r="10" spans="1:8" x14ac:dyDescent="0.25">
      <c r="A10" s="37" t="s">
        <v>104</v>
      </c>
      <c r="B10" s="61">
        <f>B11+B13+B15+B17+B20+B22</f>
        <v>5345817</v>
      </c>
      <c r="C10" s="61">
        <f>C11+C13+C15+C17+C20+C22</f>
        <v>355927.3200000003</v>
      </c>
      <c r="D10" s="61">
        <f>D11+D13+D15+D17+D20+D22</f>
        <v>5701744.3200000003</v>
      </c>
    </row>
    <row r="11" spans="1:8" x14ac:dyDescent="0.25">
      <c r="A11" s="21" t="s">
        <v>34</v>
      </c>
      <c r="B11" s="64">
        <f>SUM(B12)</f>
        <v>5018895</v>
      </c>
      <c r="C11" s="64">
        <f>SUM(C12)</f>
        <v>362949.3200000003</v>
      </c>
      <c r="D11" s="64">
        <f>SUM(D12)</f>
        <v>5381844.3200000003</v>
      </c>
    </row>
    <row r="12" spans="1:8" x14ac:dyDescent="0.25">
      <c r="A12" s="12" t="s">
        <v>101</v>
      </c>
      <c r="B12" s="65">
        <v>5018895</v>
      </c>
      <c r="C12" s="65">
        <f>D12-B12</f>
        <v>362949.3200000003</v>
      </c>
      <c r="D12" s="65">
        <v>5381844.3200000003</v>
      </c>
    </row>
    <row r="13" spans="1:8" x14ac:dyDescent="0.25">
      <c r="A13" s="21" t="s">
        <v>35</v>
      </c>
      <c r="B13" s="64">
        <f>SUM(B14)</f>
        <v>81500</v>
      </c>
      <c r="C13" s="64">
        <f>SUM(C14)</f>
        <v>-12000</v>
      </c>
      <c r="D13" s="64">
        <f>SUM(D14)</f>
        <v>69500</v>
      </c>
    </row>
    <row r="14" spans="1:8" x14ac:dyDescent="0.25">
      <c r="A14" s="12" t="s">
        <v>102</v>
      </c>
      <c r="B14" s="65">
        <v>81500</v>
      </c>
      <c r="C14" s="65">
        <f>D14-B14</f>
        <v>-12000</v>
      </c>
      <c r="D14" s="65">
        <v>69500</v>
      </c>
    </row>
    <row r="15" spans="1:8" x14ac:dyDescent="0.25">
      <c r="A15" s="10" t="s">
        <v>33</v>
      </c>
      <c r="B15" s="62">
        <f>SUM(B16)</f>
        <v>52000</v>
      </c>
      <c r="C15" s="62">
        <f>SUM(C16)</f>
        <v>2000</v>
      </c>
      <c r="D15" s="62">
        <f>SUM(D16)</f>
        <v>54000</v>
      </c>
    </row>
    <row r="16" spans="1:8" x14ac:dyDescent="0.25">
      <c r="A16" s="15" t="s">
        <v>106</v>
      </c>
      <c r="B16" s="65">
        <v>52000</v>
      </c>
      <c r="C16" s="65">
        <f>D16-B16</f>
        <v>2000</v>
      </c>
      <c r="D16" s="65">
        <v>54000</v>
      </c>
    </row>
    <row r="17" spans="1:4" x14ac:dyDescent="0.25">
      <c r="A17" s="37" t="s">
        <v>32</v>
      </c>
      <c r="B17" s="62">
        <f>SUM(B18:B19)</f>
        <v>189542</v>
      </c>
      <c r="C17" s="62">
        <f>SUM(C18:C19)</f>
        <v>3100</v>
      </c>
      <c r="D17" s="62">
        <f>SUM(D18:D19)</f>
        <v>192642</v>
      </c>
    </row>
    <row r="18" spans="1:4" x14ac:dyDescent="0.25">
      <c r="A18" s="12" t="s">
        <v>109</v>
      </c>
      <c r="B18" s="65">
        <v>170378</v>
      </c>
      <c r="C18" s="65">
        <f>D18-B18</f>
        <v>-10000</v>
      </c>
      <c r="D18" s="65">
        <v>160378</v>
      </c>
    </row>
    <row r="19" spans="1:4" x14ac:dyDescent="0.25">
      <c r="A19" s="12" t="s">
        <v>110</v>
      </c>
      <c r="B19" s="65">
        <v>19164</v>
      </c>
      <c r="C19" s="65">
        <f>D19-B19</f>
        <v>13100</v>
      </c>
      <c r="D19" s="65">
        <v>32264</v>
      </c>
    </row>
    <row r="20" spans="1:4" x14ac:dyDescent="0.25">
      <c r="A20" s="37" t="s">
        <v>53</v>
      </c>
      <c r="B20" s="62">
        <f>SUM(B21)</f>
        <v>700</v>
      </c>
      <c r="C20" s="62">
        <f>SUM(C21)</f>
        <v>0</v>
      </c>
      <c r="D20" s="62">
        <f>SUM(D21)</f>
        <v>700</v>
      </c>
    </row>
    <row r="21" spans="1:4" x14ac:dyDescent="0.25">
      <c r="A21" s="12" t="s">
        <v>103</v>
      </c>
      <c r="B21" s="65">
        <v>700</v>
      </c>
      <c r="C21" s="65">
        <f>D21-B21</f>
        <v>0</v>
      </c>
      <c r="D21" s="65">
        <v>700</v>
      </c>
    </row>
    <row r="22" spans="1:4" ht="38.25" x14ac:dyDescent="0.25">
      <c r="A22" s="37" t="s">
        <v>108</v>
      </c>
      <c r="B22" s="62">
        <f>SUM(B23)</f>
        <v>3180</v>
      </c>
      <c r="C22" s="62">
        <f>SUM(C23)</f>
        <v>-122</v>
      </c>
      <c r="D22" s="62">
        <f>SUM(D23)</f>
        <v>3058</v>
      </c>
    </row>
    <row r="23" spans="1:4" ht="38.25" x14ac:dyDescent="0.25">
      <c r="A23" s="55" t="s">
        <v>107</v>
      </c>
      <c r="B23" s="65">
        <v>3180</v>
      </c>
      <c r="C23" s="65">
        <f>D23-B23</f>
        <v>-122</v>
      </c>
      <c r="D23" s="65">
        <v>3058</v>
      </c>
    </row>
    <row r="25" spans="1:4" ht="18" x14ac:dyDescent="0.25">
      <c r="A25" s="4"/>
      <c r="B25" s="4"/>
      <c r="C25" s="5"/>
      <c r="D25" s="5"/>
    </row>
    <row r="26" spans="1:4" ht="25.5" x14ac:dyDescent="0.25">
      <c r="A26" s="17" t="s">
        <v>97</v>
      </c>
      <c r="B26" s="16" t="s">
        <v>73</v>
      </c>
      <c r="C26" s="16" t="s">
        <v>93</v>
      </c>
      <c r="D26" s="16" t="s">
        <v>91</v>
      </c>
    </row>
    <row r="27" spans="1:4" x14ac:dyDescent="0.25">
      <c r="A27" s="37" t="s">
        <v>105</v>
      </c>
      <c r="B27" s="61">
        <f>B28+B30+B32+B34+B37+B39</f>
        <v>5346817</v>
      </c>
      <c r="C27" s="61">
        <f>C28+C30+C32+C34+C37+C39</f>
        <v>55220</v>
      </c>
      <c r="D27" s="61">
        <f>D28+D30+D32+D34+D37+D39</f>
        <v>5402037</v>
      </c>
    </row>
    <row r="28" spans="1:4" ht="15.75" customHeight="1" x14ac:dyDescent="0.25">
      <c r="A28" s="21" t="s">
        <v>34</v>
      </c>
      <c r="B28" s="64">
        <f>SUM(B29)</f>
        <v>5018895</v>
      </c>
      <c r="C28" s="64">
        <f>SUM(C29)</f>
        <v>63242</v>
      </c>
      <c r="D28" s="64">
        <f>SUM(D29)</f>
        <v>5082137</v>
      </c>
    </row>
    <row r="29" spans="1:4" x14ac:dyDescent="0.25">
      <c r="A29" s="12" t="s">
        <v>101</v>
      </c>
      <c r="B29" s="65">
        <v>5018895</v>
      </c>
      <c r="C29" s="65">
        <f>D29-B29</f>
        <v>63242</v>
      </c>
      <c r="D29" s="65">
        <v>5082137</v>
      </c>
    </row>
    <row r="30" spans="1:4" x14ac:dyDescent="0.25">
      <c r="A30" s="21" t="s">
        <v>35</v>
      </c>
      <c r="B30" s="64">
        <f>SUM(B31)</f>
        <v>81500</v>
      </c>
      <c r="C30" s="64">
        <f>SUM(C31)</f>
        <v>-12000</v>
      </c>
      <c r="D30" s="64">
        <f>SUM(D31)</f>
        <v>69500</v>
      </c>
    </row>
    <row r="31" spans="1:4" x14ac:dyDescent="0.25">
      <c r="A31" s="12" t="s">
        <v>102</v>
      </c>
      <c r="B31" s="65">
        <v>81500</v>
      </c>
      <c r="C31" s="65">
        <f>D31-B31</f>
        <v>-12000</v>
      </c>
      <c r="D31" s="65">
        <v>69500</v>
      </c>
    </row>
    <row r="32" spans="1:4" x14ac:dyDescent="0.25">
      <c r="A32" s="10" t="s">
        <v>33</v>
      </c>
      <c r="B32" s="62">
        <f>SUM(B33)</f>
        <v>53000</v>
      </c>
      <c r="C32" s="62">
        <f>SUM(C33)</f>
        <v>1000</v>
      </c>
      <c r="D32" s="62">
        <f>SUM(D33)</f>
        <v>54000</v>
      </c>
    </row>
    <row r="33" spans="1:4" x14ac:dyDescent="0.25">
      <c r="A33" s="15" t="s">
        <v>106</v>
      </c>
      <c r="B33" s="65">
        <v>53000</v>
      </c>
      <c r="C33" s="65">
        <f>D33-B33</f>
        <v>1000</v>
      </c>
      <c r="D33" s="65">
        <v>54000</v>
      </c>
    </row>
    <row r="34" spans="1:4" x14ac:dyDescent="0.25">
      <c r="A34" s="37" t="s">
        <v>32</v>
      </c>
      <c r="B34" s="62">
        <f>SUM(B35:B36)</f>
        <v>189542</v>
      </c>
      <c r="C34" s="62">
        <f>SUM(C35:C36)</f>
        <v>3100</v>
      </c>
      <c r="D34" s="62">
        <f>SUM(D35:D36)</f>
        <v>192642</v>
      </c>
    </row>
    <row r="35" spans="1:4" x14ac:dyDescent="0.25">
      <c r="A35" s="12" t="s">
        <v>109</v>
      </c>
      <c r="B35" s="65">
        <v>170378</v>
      </c>
      <c r="C35" s="65">
        <f>D35-B35</f>
        <v>-10000</v>
      </c>
      <c r="D35" s="65">
        <v>160378</v>
      </c>
    </row>
    <row r="36" spans="1:4" x14ac:dyDescent="0.25">
      <c r="A36" s="12" t="s">
        <v>110</v>
      </c>
      <c r="B36" s="65">
        <v>19164</v>
      </c>
      <c r="C36" s="65">
        <f>D36-B36</f>
        <v>13100</v>
      </c>
      <c r="D36" s="65">
        <v>32264</v>
      </c>
    </row>
    <row r="37" spans="1:4" x14ac:dyDescent="0.25">
      <c r="A37" s="37" t="s">
        <v>53</v>
      </c>
      <c r="B37" s="62">
        <f>SUM(B38)</f>
        <v>700</v>
      </c>
      <c r="C37" s="62">
        <f>SUM(C38)</f>
        <v>0</v>
      </c>
      <c r="D37" s="62">
        <f>SUM(D38)</f>
        <v>700</v>
      </c>
    </row>
    <row r="38" spans="1:4" x14ac:dyDescent="0.25">
      <c r="A38" s="12" t="s">
        <v>103</v>
      </c>
      <c r="B38" s="65">
        <v>700</v>
      </c>
      <c r="C38" s="65">
        <f>D38-B38</f>
        <v>0</v>
      </c>
      <c r="D38" s="70">
        <v>700</v>
      </c>
    </row>
    <row r="39" spans="1:4" ht="38.25" x14ac:dyDescent="0.25">
      <c r="A39" s="37" t="s">
        <v>108</v>
      </c>
      <c r="B39" s="62">
        <f>SUM(B40)</f>
        <v>3180</v>
      </c>
      <c r="C39" s="62">
        <f>SUM(C40)</f>
        <v>-122</v>
      </c>
      <c r="D39" s="62">
        <f>SUM(D40)</f>
        <v>3058</v>
      </c>
    </row>
    <row r="40" spans="1:4" ht="38.25" x14ac:dyDescent="0.25">
      <c r="A40" s="55" t="s">
        <v>107</v>
      </c>
      <c r="B40" s="65">
        <v>3180</v>
      </c>
      <c r="C40" s="65">
        <f>D40-B40</f>
        <v>-122</v>
      </c>
      <c r="D40" s="65">
        <v>3058</v>
      </c>
    </row>
  </sheetData>
  <mergeCells count="4">
    <mergeCell ref="A3:D3"/>
    <mergeCell ref="A5:D5"/>
    <mergeCell ref="A7:D7"/>
    <mergeCell ref="A1:D1"/>
  </mergeCells>
  <pageMargins left="0.7" right="0.7" top="0.75" bottom="0.75" header="0.3" footer="0.3"/>
  <pageSetup paperSize="9" scale="6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3"/>
  <sheetViews>
    <sheetView workbookViewId="0">
      <selection sqref="A1:D1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78" t="s">
        <v>125</v>
      </c>
      <c r="B1" s="78"/>
      <c r="C1" s="78"/>
      <c r="D1" s="78"/>
      <c r="E1" s="66"/>
      <c r="F1" s="66"/>
      <c r="G1" s="66"/>
      <c r="H1" s="66"/>
    </row>
    <row r="2" spans="1:8" ht="18" customHeight="1" x14ac:dyDescent="0.25">
      <c r="A2" s="4"/>
      <c r="B2" s="4"/>
      <c r="C2" s="4"/>
      <c r="D2" s="4"/>
    </row>
    <row r="3" spans="1:8" ht="15.75" x14ac:dyDescent="0.25">
      <c r="A3" s="78" t="s">
        <v>15</v>
      </c>
      <c r="B3" s="78"/>
      <c r="C3" s="91"/>
      <c r="D3" s="91"/>
    </row>
    <row r="4" spans="1:8" ht="18" x14ac:dyDescent="0.25">
      <c r="A4" s="4"/>
      <c r="B4" s="4"/>
      <c r="C4" s="5"/>
      <c r="D4" s="5"/>
    </row>
    <row r="5" spans="1:8" ht="18" customHeight="1" x14ac:dyDescent="0.25">
      <c r="A5" s="78" t="s">
        <v>4</v>
      </c>
      <c r="B5" s="79"/>
      <c r="C5" s="79"/>
      <c r="D5" s="79"/>
    </row>
    <row r="6" spans="1:8" ht="18" x14ac:dyDescent="0.25">
      <c r="A6" s="4"/>
      <c r="B6" s="4"/>
      <c r="C6" s="5"/>
      <c r="D6" s="5"/>
    </row>
    <row r="7" spans="1:8" ht="15.75" x14ac:dyDescent="0.25">
      <c r="A7" s="78" t="s">
        <v>96</v>
      </c>
      <c r="B7" s="96"/>
      <c r="C7" s="96"/>
      <c r="D7" s="96"/>
    </row>
    <row r="8" spans="1:8" ht="18" x14ac:dyDescent="0.25">
      <c r="A8" s="4"/>
      <c r="B8" s="4"/>
      <c r="C8" s="5"/>
      <c r="D8" s="5"/>
    </row>
    <row r="9" spans="1:8" ht="25.5" x14ac:dyDescent="0.25">
      <c r="A9" s="17" t="s">
        <v>97</v>
      </c>
      <c r="B9" s="16" t="s">
        <v>73</v>
      </c>
      <c r="C9" s="16" t="s">
        <v>93</v>
      </c>
      <c r="D9" s="16" t="s">
        <v>91</v>
      </c>
    </row>
    <row r="10" spans="1:8" ht="15.75" customHeight="1" x14ac:dyDescent="0.25">
      <c r="A10" s="10" t="s">
        <v>13</v>
      </c>
      <c r="B10" s="62">
        <f>SUM(B11)</f>
        <v>5346817</v>
      </c>
      <c r="C10" s="62">
        <f>SUM(C11)</f>
        <v>55220</v>
      </c>
      <c r="D10" s="62">
        <f>SUM(D11)</f>
        <v>5402037</v>
      </c>
    </row>
    <row r="11" spans="1:8" ht="15.75" customHeight="1" x14ac:dyDescent="0.25">
      <c r="A11" s="10" t="s">
        <v>48</v>
      </c>
      <c r="B11" s="62">
        <f>SUM(B12:B13)</f>
        <v>5346817</v>
      </c>
      <c r="C11" s="62">
        <f>SUM(C12:C13)</f>
        <v>55220</v>
      </c>
      <c r="D11" s="62">
        <f>SUM(D12:D13)</f>
        <v>5402037</v>
      </c>
    </row>
    <row r="12" spans="1:8" x14ac:dyDescent="0.25">
      <c r="A12" s="15" t="s">
        <v>49</v>
      </c>
      <c r="B12" s="63">
        <v>5125817</v>
      </c>
      <c r="C12" s="63">
        <f>D12-B12</f>
        <v>59220</v>
      </c>
      <c r="D12" s="63">
        <v>5185037</v>
      </c>
    </row>
    <row r="13" spans="1:8" x14ac:dyDescent="0.25">
      <c r="A13" s="54" t="s">
        <v>50</v>
      </c>
      <c r="B13" s="63">
        <v>221000</v>
      </c>
      <c r="C13" s="63">
        <f>D13-B13</f>
        <v>-4000</v>
      </c>
      <c r="D13" s="63">
        <v>217000</v>
      </c>
    </row>
  </sheetData>
  <mergeCells count="4">
    <mergeCell ref="A3:D3"/>
    <mergeCell ref="A5:D5"/>
    <mergeCell ref="A7:D7"/>
    <mergeCell ref="A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8" t="s">
        <v>125</v>
      </c>
      <c r="B1" s="78"/>
      <c r="C1" s="78"/>
      <c r="D1" s="78"/>
      <c r="E1" s="78"/>
      <c r="F1" s="78"/>
      <c r="G1" s="66"/>
      <c r="H1" s="66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8" t="s">
        <v>15</v>
      </c>
      <c r="B3" s="78"/>
      <c r="C3" s="78"/>
      <c r="D3" s="78"/>
      <c r="E3" s="78"/>
      <c r="F3" s="78"/>
    </row>
    <row r="4" spans="1:8" ht="15.75" customHeight="1" x14ac:dyDescent="0.25">
      <c r="A4" s="38"/>
      <c r="B4" s="38"/>
      <c r="C4" s="38"/>
      <c r="D4" s="38"/>
      <c r="E4" s="38"/>
      <c r="F4" s="38"/>
    </row>
    <row r="5" spans="1:8" ht="15.75" customHeight="1" x14ac:dyDescent="0.25">
      <c r="A5" s="78" t="s">
        <v>98</v>
      </c>
      <c r="B5" s="78"/>
      <c r="C5" s="78"/>
      <c r="D5" s="78"/>
      <c r="E5" s="78"/>
      <c r="F5" s="78"/>
    </row>
    <row r="6" spans="1:8" ht="18" x14ac:dyDescent="0.25">
      <c r="A6" s="4"/>
      <c r="B6" s="4"/>
      <c r="C6" s="4"/>
      <c r="D6" s="4"/>
      <c r="E6" s="5"/>
      <c r="F6" s="5"/>
    </row>
    <row r="7" spans="1:8" ht="18" customHeight="1" x14ac:dyDescent="0.25">
      <c r="A7" s="78" t="s">
        <v>99</v>
      </c>
      <c r="B7" s="78"/>
      <c r="C7" s="78"/>
      <c r="D7" s="78"/>
      <c r="E7" s="78"/>
      <c r="F7" s="78"/>
    </row>
    <row r="8" spans="1:8" ht="18" x14ac:dyDescent="0.25">
      <c r="A8" s="4"/>
      <c r="B8" s="4"/>
      <c r="C8" s="4"/>
      <c r="D8" s="4"/>
      <c r="E8" s="5"/>
      <c r="F8" s="5"/>
    </row>
    <row r="9" spans="1:8" ht="25.5" x14ac:dyDescent="0.25">
      <c r="A9" s="17" t="s">
        <v>5</v>
      </c>
      <c r="B9" s="16" t="s">
        <v>6</v>
      </c>
      <c r="C9" s="16" t="s">
        <v>74</v>
      </c>
      <c r="D9" s="16" t="s">
        <v>73</v>
      </c>
      <c r="E9" s="16" t="s">
        <v>93</v>
      </c>
      <c r="F9" s="16" t="s">
        <v>91</v>
      </c>
    </row>
    <row r="10" spans="1:8" x14ac:dyDescent="0.25">
      <c r="A10" s="35"/>
      <c r="B10" s="36"/>
      <c r="C10" s="34" t="s">
        <v>75</v>
      </c>
      <c r="D10" s="35"/>
      <c r="E10" s="35"/>
      <c r="F10" s="35"/>
    </row>
    <row r="11" spans="1:8" ht="25.5" x14ac:dyDescent="0.25">
      <c r="A11" s="10">
        <v>8</v>
      </c>
      <c r="B11" s="10"/>
      <c r="C11" s="10" t="s">
        <v>76</v>
      </c>
      <c r="D11" s="8"/>
      <c r="E11" s="8"/>
      <c r="F11" s="8"/>
    </row>
    <row r="12" spans="1:8" x14ac:dyDescent="0.25">
      <c r="A12" s="10"/>
      <c r="B12" s="14">
        <v>84</v>
      </c>
      <c r="C12" s="14" t="s">
        <v>77</v>
      </c>
      <c r="D12" s="8"/>
      <c r="E12" s="8"/>
      <c r="F12" s="8"/>
    </row>
    <row r="13" spans="1:8" x14ac:dyDescent="0.25">
      <c r="A13" s="10"/>
      <c r="B13" s="14"/>
      <c r="C13" s="67"/>
      <c r="D13" s="8"/>
      <c r="E13" s="8"/>
      <c r="F13" s="8"/>
    </row>
    <row r="14" spans="1:8" x14ac:dyDescent="0.25">
      <c r="A14" s="10"/>
      <c r="B14" s="14"/>
      <c r="C14" s="34" t="s">
        <v>78</v>
      </c>
      <c r="D14" s="8"/>
      <c r="E14" s="8"/>
      <c r="F14" s="8"/>
    </row>
    <row r="15" spans="1:8" ht="25.5" x14ac:dyDescent="0.25">
      <c r="A15" s="13">
        <v>5</v>
      </c>
      <c r="B15" s="13"/>
      <c r="C15" s="21" t="s">
        <v>79</v>
      </c>
      <c r="D15" s="8"/>
      <c r="E15" s="8"/>
      <c r="F15" s="8"/>
    </row>
    <row r="16" spans="1:8" ht="25.5" x14ac:dyDescent="0.25">
      <c r="A16" s="14"/>
      <c r="B16" s="14">
        <v>54</v>
      </c>
      <c r="C16" s="22" t="s">
        <v>80</v>
      </c>
      <c r="D16" s="8"/>
      <c r="E16" s="8"/>
      <c r="F16" s="9"/>
    </row>
  </sheetData>
  <mergeCells count="4">
    <mergeCell ref="A3:F3"/>
    <mergeCell ref="A7:F7"/>
    <mergeCell ref="A1:F1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8"/>
  <sheetViews>
    <sheetView workbookViewId="0">
      <selection sqref="A1:D1"/>
    </sheetView>
  </sheetViews>
  <sheetFormatPr defaultRowHeight="15" x14ac:dyDescent="0.25"/>
  <cols>
    <col min="1" max="4" width="25.28515625" customWidth="1"/>
  </cols>
  <sheetData>
    <row r="1" spans="1:8" ht="42" customHeight="1" x14ac:dyDescent="0.25">
      <c r="A1" s="78" t="s">
        <v>125</v>
      </c>
      <c r="B1" s="78"/>
      <c r="C1" s="78"/>
      <c r="D1" s="78"/>
      <c r="E1" s="66"/>
      <c r="F1" s="66"/>
      <c r="G1" s="66"/>
      <c r="H1" s="66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78" t="s">
        <v>15</v>
      </c>
      <c r="B3" s="78"/>
      <c r="C3" s="78"/>
      <c r="D3" s="78"/>
    </row>
    <row r="4" spans="1:8" ht="18" x14ac:dyDescent="0.25">
      <c r="A4" s="4"/>
      <c r="B4" s="4"/>
      <c r="C4" s="5"/>
      <c r="D4" s="5"/>
    </row>
    <row r="5" spans="1:8" ht="15.75" x14ac:dyDescent="0.25">
      <c r="A5" s="78" t="s">
        <v>98</v>
      </c>
      <c r="B5" s="78"/>
      <c r="C5" s="78"/>
      <c r="D5" s="78"/>
    </row>
    <row r="6" spans="1:8" ht="18" x14ac:dyDescent="0.25">
      <c r="A6" s="4"/>
      <c r="B6" s="4"/>
      <c r="C6" s="5"/>
      <c r="D6" s="5"/>
    </row>
    <row r="7" spans="1:8" ht="18" customHeight="1" x14ac:dyDescent="0.25">
      <c r="A7" s="78" t="s">
        <v>100</v>
      </c>
      <c r="B7" s="78"/>
      <c r="C7" s="78"/>
      <c r="D7" s="78"/>
    </row>
    <row r="8" spans="1:8" ht="18" x14ac:dyDescent="0.25">
      <c r="A8" s="4"/>
      <c r="B8" s="4"/>
      <c r="C8" s="5"/>
      <c r="D8" s="5"/>
    </row>
    <row r="9" spans="1:8" ht="25.5" x14ac:dyDescent="0.25">
      <c r="A9" s="16" t="s">
        <v>97</v>
      </c>
      <c r="B9" s="16" t="s">
        <v>73</v>
      </c>
      <c r="C9" s="16" t="s">
        <v>93</v>
      </c>
      <c r="D9" s="16" t="s">
        <v>91</v>
      </c>
    </row>
    <row r="10" spans="1:8" x14ac:dyDescent="0.25">
      <c r="A10" s="10" t="s">
        <v>75</v>
      </c>
      <c r="B10" s="8"/>
      <c r="C10" s="8"/>
      <c r="D10" s="8"/>
    </row>
    <row r="11" spans="1:8" ht="25.5" x14ac:dyDescent="0.25">
      <c r="A11" s="10" t="s">
        <v>81</v>
      </c>
      <c r="B11" s="8"/>
      <c r="C11" s="8"/>
      <c r="D11" s="8"/>
    </row>
    <row r="12" spans="1:8" ht="25.5" x14ac:dyDescent="0.25">
      <c r="A12" s="15" t="s">
        <v>82</v>
      </c>
      <c r="B12" s="8"/>
      <c r="C12" s="8"/>
      <c r="D12" s="8"/>
    </row>
    <row r="13" spans="1:8" x14ac:dyDescent="0.25">
      <c r="A13" s="15"/>
      <c r="B13" s="8"/>
      <c r="C13" s="8"/>
      <c r="D13" s="8"/>
    </row>
    <row r="14" spans="1:8" x14ac:dyDescent="0.25">
      <c r="A14" s="10" t="s">
        <v>78</v>
      </c>
      <c r="B14" s="8"/>
      <c r="C14" s="8"/>
      <c r="D14" s="8"/>
    </row>
    <row r="15" spans="1:8" x14ac:dyDescent="0.25">
      <c r="A15" s="21" t="s">
        <v>34</v>
      </c>
      <c r="B15" s="8"/>
      <c r="C15" s="8"/>
      <c r="D15" s="8"/>
    </row>
    <row r="16" spans="1:8" x14ac:dyDescent="0.25">
      <c r="A16" s="12" t="s">
        <v>51</v>
      </c>
      <c r="B16" s="8"/>
      <c r="C16" s="8"/>
      <c r="D16" s="9"/>
    </row>
    <row r="17" spans="1:4" x14ac:dyDescent="0.25">
      <c r="A17" s="21" t="s">
        <v>35</v>
      </c>
      <c r="B17" s="8"/>
      <c r="C17" s="8"/>
      <c r="D17" s="9"/>
    </row>
    <row r="18" spans="1:4" x14ac:dyDescent="0.25">
      <c r="A18" s="12" t="s">
        <v>52</v>
      </c>
      <c r="B18" s="8"/>
      <c r="C18" s="8"/>
      <c r="D18" s="9"/>
    </row>
  </sheetData>
  <mergeCells count="4">
    <mergeCell ref="A3:D3"/>
    <mergeCell ref="A7:D7"/>
    <mergeCell ref="A1:D1"/>
    <mergeCell ref="A5:D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7"/>
  <sheetViews>
    <sheetView workbookViewId="0">
      <selection sqref="A1:G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8" customWidth="1"/>
    <col min="5" max="7" width="25.28515625" customWidth="1"/>
  </cols>
  <sheetData>
    <row r="1" spans="1:8" ht="42" customHeight="1" x14ac:dyDescent="0.25">
      <c r="A1" s="78" t="s">
        <v>125</v>
      </c>
      <c r="B1" s="78"/>
      <c r="C1" s="78"/>
      <c r="D1" s="78"/>
      <c r="E1" s="78"/>
      <c r="F1" s="78"/>
      <c r="G1" s="78"/>
      <c r="H1" s="66"/>
    </row>
    <row r="2" spans="1:8" ht="18" x14ac:dyDescent="0.25">
      <c r="A2" s="4"/>
      <c r="B2" s="4"/>
      <c r="C2" s="4"/>
      <c r="D2" s="4"/>
      <c r="E2" s="4"/>
      <c r="F2" s="5"/>
      <c r="G2" s="5"/>
    </row>
    <row r="3" spans="1:8" ht="18" customHeight="1" x14ac:dyDescent="0.25">
      <c r="A3" s="78" t="s">
        <v>14</v>
      </c>
      <c r="B3" s="79"/>
      <c r="C3" s="79"/>
      <c r="D3" s="79"/>
      <c r="E3" s="79"/>
      <c r="F3" s="79"/>
      <c r="G3" s="79"/>
    </row>
    <row r="4" spans="1:8" ht="18" x14ac:dyDescent="0.25">
      <c r="A4" s="4"/>
      <c r="B4" s="4"/>
      <c r="C4" s="4"/>
      <c r="D4" s="4"/>
      <c r="E4" s="4"/>
      <c r="F4" s="5"/>
      <c r="G4" s="5"/>
    </row>
    <row r="5" spans="1:8" ht="25.5" x14ac:dyDescent="0.25">
      <c r="A5" s="110" t="s">
        <v>16</v>
      </c>
      <c r="B5" s="111"/>
      <c r="C5" s="112"/>
      <c r="D5" s="16" t="s">
        <v>17</v>
      </c>
      <c r="E5" s="16" t="s">
        <v>73</v>
      </c>
      <c r="F5" s="16" t="s">
        <v>93</v>
      </c>
      <c r="G5" s="16" t="s">
        <v>91</v>
      </c>
    </row>
    <row r="6" spans="1:8" ht="25.5" x14ac:dyDescent="0.25">
      <c r="A6" s="101" t="s">
        <v>111</v>
      </c>
      <c r="B6" s="102"/>
      <c r="C6" s="103"/>
      <c r="D6" s="24" t="s">
        <v>112</v>
      </c>
      <c r="E6" s="62">
        <f>E7</f>
        <v>5346817</v>
      </c>
      <c r="F6" s="71">
        <f t="shared" ref="F6:F13" si="0">G6-E6</f>
        <v>55220</v>
      </c>
      <c r="G6" s="62">
        <f>G7</f>
        <v>5402037</v>
      </c>
    </row>
    <row r="7" spans="1:8" x14ac:dyDescent="0.25">
      <c r="A7" s="101" t="s">
        <v>113</v>
      </c>
      <c r="B7" s="102"/>
      <c r="C7" s="103"/>
      <c r="D7" s="24" t="s">
        <v>114</v>
      </c>
      <c r="E7" s="62">
        <f>E14</f>
        <v>5346817</v>
      </c>
      <c r="F7" s="71">
        <f t="shared" si="0"/>
        <v>55220</v>
      </c>
      <c r="G7" s="62">
        <f>G14</f>
        <v>5402037</v>
      </c>
    </row>
    <row r="8" spans="1:8" x14ac:dyDescent="0.25">
      <c r="A8" s="107" t="s">
        <v>115</v>
      </c>
      <c r="B8" s="108"/>
      <c r="C8" s="109"/>
      <c r="D8" s="23" t="s">
        <v>57</v>
      </c>
      <c r="E8" s="71">
        <f>E16</f>
        <v>5018895</v>
      </c>
      <c r="F8" s="71">
        <f t="shared" si="0"/>
        <v>63242</v>
      </c>
      <c r="G8" s="71">
        <f>G16</f>
        <v>5082137</v>
      </c>
    </row>
    <row r="9" spans="1:8" x14ac:dyDescent="0.25">
      <c r="A9" s="107" t="s">
        <v>116</v>
      </c>
      <c r="B9" s="108"/>
      <c r="C9" s="109"/>
      <c r="D9" s="23" t="s">
        <v>58</v>
      </c>
      <c r="E9" s="71">
        <f>E24</f>
        <v>81500</v>
      </c>
      <c r="F9" s="71">
        <f t="shared" si="0"/>
        <v>-12000</v>
      </c>
      <c r="G9" s="71">
        <f>G24</f>
        <v>69500</v>
      </c>
    </row>
    <row r="10" spans="1:8" x14ac:dyDescent="0.25">
      <c r="A10" s="107" t="s">
        <v>117</v>
      </c>
      <c r="B10" s="108"/>
      <c r="C10" s="109"/>
      <c r="D10" s="23" t="s">
        <v>59</v>
      </c>
      <c r="E10" s="71">
        <f>E28</f>
        <v>53000</v>
      </c>
      <c r="F10" s="71">
        <f t="shared" si="0"/>
        <v>1000</v>
      </c>
      <c r="G10" s="71">
        <f>G28</f>
        <v>54000</v>
      </c>
    </row>
    <row r="11" spans="1:8" x14ac:dyDescent="0.25">
      <c r="A11" s="107" t="s">
        <v>118</v>
      </c>
      <c r="B11" s="108"/>
      <c r="C11" s="109"/>
      <c r="D11" s="23" t="s">
        <v>60</v>
      </c>
      <c r="E11" s="71">
        <f>E35+E50+E56</f>
        <v>189542</v>
      </c>
      <c r="F11" s="71">
        <f t="shared" si="0"/>
        <v>3100</v>
      </c>
      <c r="G11" s="71">
        <f>G35+G50+G56</f>
        <v>192642</v>
      </c>
    </row>
    <row r="12" spans="1:8" x14ac:dyDescent="0.25">
      <c r="A12" s="107" t="s">
        <v>119</v>
      </c>
      <c r="B12" s="108"/>
      <c r="C12" s="109"/>
      <c r="D12" s="23" t="s">
        <v>61</v>
      </c>
      <c r="E12" s="71">
        <f>E39</f>
        <v>700</v>
      </c>
      <c r="F12" s="71">
        <f t="shared" si="0"/>
        <v>0</v>
      </c>
      <c r="G12" s="71">
        <f>G39</f>
        <v>700</v>
      </c>
    </row>
    <row r="13" spans="1:8" ht="25.5" x14ac:dyDescent="0.25">
      <c r="A13" s="107" t="s">
        <v>120</v>
      </c>
      <c r="B13" s="108"/>
      <c r="C13" s="109"/>
      <c r="D13" s="23" t="s">
        <v>121</v>
      </c>
      <c r="E13" s="71">
        <f>E44</f>
        <v>3180</v>
      </c>
      <c r="F13" s="71">
        <f t="shared" si="0"/>
        <v>-122</v>
      </c>
      <c r="G13" s="71">
        <f>G44</f>
        <v>3058</v>
      </c>
    </row>
    <row r="14" spans="1:8" x14ac:dyDescent="0.25">
      <c r="A14" s="101" t="s">
        <v>54</v>
      </c>
      <c r="B14" s="102"/>
      <c r="C14" s="103"/>
      <c r="D14" s="24" t="s">
        <v>55</v>
      </c>
      <c r="E14" s="62">
        <f>E15+E49+E55</f>
        <v>5346817</v>
      </c>
      <c r="F14" s="62">
        <f>F15+F49+F55</f>
        <v>55220</v>
      </c>
      <c r="G14" s="62">
        <f>G15+G49+G55</f>
        <v>5402037</v>
      </c>
    </row>
    <row r="15" spans="1:8" ht="25.5" x14ac:dyDescent="0.25">
      <c r="A15" s="101" t="s">
        <v>56</v>
      </c>
      <c r="B15" s="102"/>
      <c r="C15" s="103"/>
      <c r="D15" s="24" t="s">
        <v>65</v>
      </c>
      <c r="E15" s="62">
        <f>E16+E24+E28+E35+E39+E44</f>
        <v>5176439</v>
      </c>
      <c r="F15" s="62">
        <f>F16+F24+F28+F35+F39+F44</f>
        <v>65220</v>
      </c>
      <c r="G15" s="62">
        <f>G16+G24+G28+G35+G39+G44</f>
        <v>5241659</v>
      </c>
    </row>
    <row r="16" spans="1:8" x14ac:dyDescent="0.25">
      <c r="A16" s="104" t="s">
        <v>83</v>
      </c>
      <c r="B16" s="105"/>
      <c r="C16" s="106"/>
      <c r="D16" s="33" t="s">
        <v>57</v>
      </c>
      <c r="E16" s="72">
        <f>E17+E21</f>
        <v>5018895</v>
      </c>
      <c r="F16" s="72">
        <f>F17+F21</f>
        <v>63242</v>
      </c>
      <c r="G16" s="72">
        <f>G17+G21</f>
        <v>5082137</v>
      </c>
    </row>
    <row r="17" spans="1:7" x14ac:dyDescent="0.25">
      <c r="A17" s="107">
        <v>3</v>
      </c>
      <c r="B17" s="108"/>
      <c r="C17" s="109"/>
      <c r="D17" s="23" t="s">
        <v>10</v>
      </c>
      <c r="E17" s="71">
        <f>SUM(E18:E20)</f>
        <v>4933895</v>
      </c>
      <c r="F17" s="71">
        <f>SUM(F18:F20)</f>
        <v>44742</v>
      </c>
      <c r="G17" s="71">
        <f>SUM(G18:G20)</f>
        <v>4978637</v>
      </c>
    </row>
    <row r="18" spans="1:7" x14ac:dyDescent="0.25">
      <c r="A18" s="98">
        <v>31</v>
      </c>
      <c r="B18" s="99"/>
      <c r="C18" s="100"/>
      <c r="D18" s="23" t="s">
        <v>11</v>
      </c>
      <c r="E18" s="63">
        <v>4268975</v>
      </c>
      <c r="F18" s="63">
        <f>G18-E18</f>
        <v>55542</v>
      </c>
      <c r="G18" s="63">
        <v>4324517</v>
      </c>
    </row>
    <row r="19" spans="1:7" x14ac:dyDescent="0.25">
      <c r="A19" s="98">
        <v>32</v>
      </c>
      <c r="B19" s="99"/>
      <c r="C19" s="100"/>
      <c r="D19" s="23" t="s">
        <v>18</v>
      </c>
      <c r="E19" s="63">
        <v>664800</v>
      </c>
      <c r="F19" s="63">
        <f>G19-E19</f>
        <v>-10800</v>
      </c>
      <c r="G19" s="63">
        <v>654000</v>
      </c>
    </row>
    <row r="20" spans="1:7" x14ac:dyDescent="0.25">
      <c r="A20" s="98">
        <v>34</v>
      </c>
      <c r="B20" s="99"/>
      <c r="C20" s="100"/>
      <c r="D20" s="23" t="s">
        <v>46</v>
      </c>
      <c r="E20" s="63">
        <v>120</v>
      </c>
      <c r="F20" s="63">
        <f>G20-E20</f>
        <v>0</v>
      </c>
      <c r="G20" s="63">
        <v>120</v>
      </c>
    </row>
    <row r="21" spans="1:7" x14ac:dyDescent="0.25">
      <c r="A21" s="107">
        <v>4</v>
      </c>
      <c r="B21" s="108"/>
      <c r="C21" s="109"/>
      <c r="D21" s="23" t="s">
        <v>12</v>
      </c>
      <c r="E21" s="71">
        <f>SUM(E22:E23)</f>
        <v>85000</v>
      </c>
      <c r="F21" s="71">
        <f>SUM(F22:F23)</f>
        <v>18500</v>
      </c>
      <c r="G21" s="71">
        <f>SUM(G22:G23)</f>
        <v>103500</v>
      </c>
    </row>
    <row r="22" spans="1:7" ht="25.5" x14ac:dyDescent="0.25">
      <c r="A22" s="98">
        <v>42</v>
      </c>
      <c r="B22" s="99"/>
      <c r="C22" s="100"/>
      <c r="D22" s="23" t="s">
        <v>24</v>
      </c>
      <c r="E22" s="63">
        <v>65000</v>
      </c>
      <c r="F22" s="63">
        <f>G22-E22</f>
        <v>-43500</v>
      </c>
      <c r="G22" s="63">
        <v>21500</v>
      </c>
    </row>
    <row r="23" spans="1:7" ht="25.5" x14ac:dyDescent="0.25">
      <c r="A23" s="98">
        <v>45</v>
      </c>
      <c r="B23" s="99"/>
      <c r="C23" s="100"/>
      <c r="D23" s="23" t="s">
        <v>24</v>
      </c>
      <c r="E23" s="63">
        <v>20000</v>
      </c>
      <c r="F23" s="63">
        <f>G23-E23</f>
        <v>62000</v>
      </c>
      <c r="G23" s="63">
        <v>82000</v>
      </c>
    </row>
    <row r="24" spans="1:7" x14ac:dyDescent="0.25">
      <c r="A24" s="104" t="s">
        <v>84</v>
      </c>
      <c r="B24" s="105"/>
      <c r="C24" s="106"/>
      <c r="D24" s="33" t="s">
        <v>58</v>
      </c>
      <c r="E24" s="72">
        <f>SUM(E25)</f>
        <v>81500</v>
      </c>
      <c r="F24" s="72">
        <f>SUM(F25)</f>
        <v>-12000</v>
      </c>
      <c r="G24" s="72">
        <f>SUM(G25)</f>
        <v>69500</v>
      </c>
    </row>
    <row r="25" spans="1:7" x14ac:dyDescent="0.25">
      <c r="A25" s="107">
        <v>3</v>
      </c>
      <c r="B25" s="108"/>
      <c r="C25" s="109"/>
      <c r="D25" s="23" t="s">
        <v>10</v>
      </c>
      <c r="E25" s="71">
        <f>SUM(E26:E27)</f>
        <v>81500</v>
      </c>
      <c r="F25" s="71">
        <f>SUM(F26:F27)</f>
        <v>-12000</v>
      </c>
      <c r="G25" s="71">
        <f>SUM(G26:G27)</f>
        <v>69500</v>
      </c>
    </row>
    <row r="26" spans="1:7" x14ac:dyDescent="0.25">
      <c r="A26" s="98">
        <v>31</v>
      </c>
      <c r="B26" s="99"/>
      <c r="C26" s="100"/>
      <c r="D26" s="23" t="s">
        <v>11</v>
      </c>
      <c r="E26" s="63">
        <v>78000</v>
      </c>
      <c r="F26" s="63">
        <f>G26-E26</f>
        <v>-10000</v>
      </c>
      <c r="G26" s="63">
        <v>68000</v>
      </c>
    </row>
    <row r="27" spans="1:7" x14ac:dyDescent="0.25">
      <c r="A27" s="98">
        <v>32</v>
      </c>
      <c r="B27" s="99"/>
      <c r="C27" s="100"/>
      <c r="D27" s="23" t="s">
        <v>18</v>
      </c>
      <c r="E27" s="63">
        <v>3500</v>
      </c>
      <c r="F27" s="63">
        <f>G27-E27</f>
        <v>-2000</v>
      </c>
      <c r="G27" s="63">
        <v>1500</v>
      </c>
    </row>
    <row r="28" spans="1:7" x14ac:dyDescent="0.25">
      <c r="A28" s="104" t="s">
        <v>85</v>
      </c>
      <c r="B28" s="105"/>
      <c r="C28" s="106"/>
      <c r="D28" s="33" t="s">
        <v>122</v>
      </c>
      <c r="E28" s="72">
        <f>E29+E33</f>
        <v>53000</v>
      </c>
      <c r="F28" s="72">
        <f>F29+F33</f>
        <v>1000</v>
      </c>
      <c r="G28" s="72">
        <f>G29+G33</f>
        <v>54000</v>
      </c>
    </row>
    <row r="29" spans="1:7" x14ac:dyDescent="0.25">
      <c r="A29" s="107">
        <v>3</v>
      </c>
      <c r="B29" s="108"/>
      <c r="C29" s="109"/>
      <c r="D29" s="23" t="s">
        <v>10</v>
      </c>
      <c r="E29" s="71">
        <f>SUM(E30:E32)</f>
        <v>43000</v>
      </c>
      <c r="F29" s="71">
        <f>SUM(F30:F32)</f>
        <v>1000</v>
      </c>
      <c r="G29" s="71">
        <f>SUM(G30:G32)</f>
        <v>44000</v>
      </c>
    </row>
    <row r="30" spans="1:7" x14ac:dyDescent="0.25">
      <c r="A30" s="98">
        <v>31</v>
      </c>
      <c r="B30" s="99"/>
      <c r="C30" s="100"/>
      <c r="D30" s="23" t="s">
        <v>11</v>
      </c>
      <c r="E30" s="63">
        <v>7000</v>
      </c>
      <c r="F30" s="63">
        <f>G30-E30</f>
        <v>0</v>
      </c>
      <c r="G30" s="63">
        <v>7000</v>
      </c>
    </row>
    <row r="31" spans="1:7" x14ac:dyDescent="0.25">
      <c r="A31" s="98">
        <v>32</v>
      </c>
      <c r="B31" s="99"/>
      <c r="C31" s="100"/>
      <c r="D31" s="23" t="s">
        <v>18</v>
      </c>
      <c r="E31" s="63">
        <v>36000</v>
      </c>
      <c r="F31" s="63">
        <f>G31-E31</f>
        <v>1000</v>
      </c>
      <c r="G31" s="63">
        <v>37000</v>
      </c>
    </row>
    <row r="32" spans="1:7" x14ac:dyDescent="0.25">
      <c r="A32" s="98">
        <v>34</v>
      </c>
      <c r="B32" s="99"/>
      <c r="C32" s="100"/>
      <c r="D32" s="23" t="s">
        <v>46</v>
      </c>
      <c r="E32" s="63">
        <v>0</v>
      </c>
      <c r="F32" s="63">
        <f>G32-E32</f>
        <v>0</v>
      </c>
      <c r="G32" s="73">
        <v>0</v>
      </c>
    </row>
    <row r="33" spans="1:7" x14ac:dyDescent="0.25">
      <c r="A33" s="107">
        <v>4</v>
      </c>
      <c r="B33" s="108"/>
      <c r="C33" s="109"/>
      <c r="D33" s="23" t="s">
        <v>12</v>
      </c>
      <c r="E33" s="71">
        <f>SUM(E34)</f>
        <v>10000</v>
      </c>
      <c r="F33" s="71">
        <f>SUM(F34)</f>
        <v>0</v>
      </c>
      <c r="G33" s="71">
        <f>SUM(G34)</f>
        <v>10000</v>
      </c>
    </row>
    <row r="34" spans="1:7" ht="25.5" x14ac:dyDescent="0.25">
      <c r="A34" s="98">
        <v>42</v>
      </c>
      <c r="B34" s="99"/>
      <c r="C34" s="100"/>
      <c r="D34" s="23" t="s">
        <v>24</v>
      </c>
      <c r="E34" s="63">
        <v>10000</v>
      </c>
      <c r="F34" s="63">
        <f>G34-E34</f>
        <v>0</v>
      </c>
      <c r="G34" s="63">
        <v>10000</v>
      </c>
    </row>
    <row r="35" spans="1:7" x14ac:dyDescent="0.25">
      <c r="A35" s="104" t="s">
        <v>86</v>
      </c>
      <c r="B35" s="105"/>
      <c r="C35" s="106"/>
      <c r="D35" s="33" t="s">
        <v>123</v>
      </c>
      <c r="E35" s="72">
        <f>E36</f>
        <v>19164</v>
      </c>
      <c r="F35" s="72">
        <f>F36</f>
        <v>13100</v>
      </c>
      <c r="G35" s="72">
        <f>G36</f>
        <v>32264</v>
      </c>
    </row>
    <row r="36" spans="1:7" x14ac:dyDescent="0.25">
      <c r="A36" s="107">
        <v>3</v>
      </c>
      <c r="B36" s="108"/>
      <c r="C36" s="109"/>
      <c r="D36" s="23" t="s">
        <v>10</v>
      </c>
      <c r="E36" s="71">
        <f>SUM(E37:E38)</f>
        <v>19164</v>
      </c>
      <c r="F36" s="71">
        <f>SUM(F37:F38)</f>
        <v>13100</v>
      </c>
      <c r="G36" s="71">
        <f>SUM(G37:G38)</f>
        <v>32264</v>
      </c>
    </row>
    <row r="37" spans="1:7" x14ac:dyDescent="0.25">
      <c r="A37" s="98">
        <v>31</v>
      </c>
      <c r="B37" s="99"/>
      <c r="C37" s="100"/>
      <c r="D37" s="23" t="s">
        <v>11</v>
      </c>
      <c r="E37" s="63">
        <v>17500</v>
      </c>
      <c r="F37" s="63">
        <f>G37-E37</f>
        <v>13000</v>
      </c>
      <c r="G37" s="63">
        <v>30500</v>
      </c>
    </row>
    <row r="38" spans="1:7" x14ac:dyDescent="0.25">
      <c r="A38" s="98">
        <v>32</v>
      </c>
      <c r="B38" s="99"/>
      <c r="C38" s="100"/>
      <c r="D38" s="23" t="s">
        <v>18</v>
      </c>
      <c r="E38" s="63">
        <v>1664</v>
      </c>
      <c r="F38" s="63">
        <f>G38-E38</f>
        <v>100</v>
      </c>
      <c r="G38" s="73">
        <v>1764</v>
      </c>
    </row>
    <row r="39" spans="1:7" x14ac:dyDescent="0.25">
      <c r="A39" s="104" t="s">
        <v>87</v>
      </c>
      <c r="B39" s="105"/>
      <c r="C39" s="106"/>
      <c r="D39" s="33" t="s">
        <v>61</v>
      </c>
      <c r="E39" s="72">
        <f>E40+E42</f>
        <v>700</v>
      </c>
      <c r="F39" s="72">
        <f>F40+F42</f>
        <v>0</v>
      </c>
      <c r="G39" s="72">
        <f>G40+G42</f>
        <v>700</v>
      </c>
    </row>
    <row r="40" spans="1:7" x14ac:dyDescent="0.25">
      <c r="A40" s="107">
        <v>3</v>
      </c>
      <c r="B40" s="108"/>
      <c r="C40" s="109"/>
      <c r="D40" s="23" t="s">
        <v>10</v>
      </c>
      <c r="E40" s="71">
        <f t="shared" ref="E40:G40" si="1">SUM(E41)</f>
        <v>700</v>
      </c>
      <c r="F40" s="71">
        <f t="shared" si="1"/>
        <v>0</v>
      </c>
      <c r="G40" s="71">
        <f t="shared" si="1"/>
        <v>700</v>
      </c>
    </row>
    <row r="41" spans="1:7" x14ac:dyDescent="0.25">
      <c r="A41" s="98">
        <v>32</v>
      </c>
      <c r="B41" s="99"/>
      <c r="C41" s="100"/>
      <c r="D41" s="23" t="s">
        <v>18</v>
      </c>
      <c r="E41" s="63">
        <v>700</v>
      </c>
      <c r="F41" s="63">
        <f>G41-E41</f>
        <v>0</v>
      </c>
      <c r="G41" s="73">
        <v>700</v>
      </c>
    </row>
    <row r="42" spans="1:7" x14ac:dyDescent="0.25">
      <c r="A42" s="107">
        <v>4</v>
      </c>
      <c r="B42" s="108"/>
      <c r="C42" s="109"/>
      <c r="D42" s="23" t="s">
        <v>12</v>
      </c>
      <c r="E42" s="71">
        <f>SUM(E43)</f>
        <v>0</v>
      </c>
      <c r="F42" s="71">
        <f>SUM(F43)</f>
        <v>0</v>
      </c>
      <c r="G42" s="71">
        <f>SUM(G43)</f>
        <v>0</v>
      </c>
    </row>
    <row r="43" spans="1:7" ht="25.5" x14ac:dyDescent="0.25">
      <c r="A43" s="98">
        <v>42</v>
      </c>
      <c r="B43" s="99"/>
      <c r="C43" s="100"/>
      <c r="D43" s="23" t="s">
        <v>24</v>
      </c>
      <c r="E43" s="63">
        <v>0</v>
      </c>
      <c r="F43" s="63">
        <f>G43-E43</f>
        <v>0</v>
      </c>
      <c r="G43" s="73">
        <v>0</v>
      </c>
    </row>
    <row r="44" spans="1:7" ht="39.6" customHeight="1" x14ac:dyDescent="0.25">
      <c r="A44" s="104" t="s">
        <v>88</v>
      </c>
      <c r="B44" s="105"/>
      <c r="C44" s="106"/>
      <c r="D44" s="33" t="s">
        <v>62</v>
      </c>
      <c r="E44" s="72">
        <f>E45+E47</f>
        <v>3180</v>
      </c>
      <c r="F44" s="72">
        <f>F45+F47</f>
        <v>-122</v>
      </c>
      <c r="G44" s="72">
        <f>G45+G47</f>
        <v>3058</v>
      </c>
    </row>
    <row r="45" spans="1:7" x14ac:dyDescent="0.25">
      <c r="A45" s="107">
        <v>3</v>
      </c>
      <c r="B45" s="108"/>
      <c r="C45" s="109"/>
      <c r="D45" s="23" t="s">
        <v>10</v>
      </c>
      <c r="E45" s="71">
        <f>SUM(E46)</f>
        <v>3180</v>
      </c>
      <c r="F45" s="71">
        <f>SUM(F46)</f>
        <v>-122</v>
      </c>
      <c r="G45" s="71">
        <f>SUM(G46)</f>
        <v>3058</v>
      </c>
    </row>
    <row r="46" spans="1:7" x14ac:dyDescent="0.25">
      <c r="A46" s="98">
        <v>32</v>
      </c>
      <c r="B46" s="99"/>
      <c r="C46" s="100"/>
      <c r="D46" s="23" t="s">
        <v>18</v>
      </c>
      <c r="E46" s="63">
        <v>3180</v>
      </c>
      <c r="F46" s="63">
        <f>G46-E46</f>
        <v>-122</v>
      </c>
      <c r="G46" s="73">
        <v>3058</v>
      </c>
    </row>
    <row r="47" spans="1:7" x14ac:dyDescent="0.25">
      <c r="A47" s="107">
        <v>4</v>
      </c>
      <c r="B47" s="108"/>
      <c r="C47" s="109"/>
      <c r="D47" s="23" t="s">
        <v>12</v>
      </c>
      <c r="E47" s="71">
        <f>SUM(E48)</f>
        <v>0</v>
      </c>
      <c r="F47" s="71">
        <f>SUM(F48)</f>
        <v>0</v>
      </c>
      <c r="G47" s="71">
        <f>SUM(G48)</f>
        <v>0</v>
      </c>
    </row>
    <row r="48" spans="1:7" ht="25.5" x14ac:dyDescent="0.25">
      <c r="A48" s="98">
        <v>42</v>
      </c>
      <c r="B48" s="99"/>
      <c r="C48" s="100"/>
      <c r="D48" s="23" t="s">
        <v>24</v>
      </c>
      <c r="E48" s="63">
        <v>0</v>
      </c>
      <c r="F48" s="63">
        <f>G48-E48</f>
        <v>0</v>
      </c>
      <c r="G48" s="73">
        <v>0</v>
      </c>
    </row>
    <row r="49" spans="1:7" ht="25.5" x14ac:dyDescent="0.25">
      <c r="A49" s="101" t="s">
        <v>63</v>
      </c>
      <c r="B49" s="102"/>
      <c r="C49" s="103"/>
      <c r="D49" s="24" t="s">
        <v>64</v>
      </c>
      <c r="E49" s="62">
        <f>E50</f>
        <v>30000</v>
      </c>
      <c r="F49" s="62">
        <f>F50</f>
        <v>-10000</v>
      </c>
      <c r="G49" s="62">
        <f>G50</f>
        <v>20000</v>
      </c>
    </row>
    <row r="50" spans="1:7" x14ac:dyDescent="0.25">
      <c r="A50" s="104" t="s">
        <v>89</v>
      </c>
      <c r="B50" s="105"/>
      <c r="C50" s="106"/>
      <c r="D50" s="33" t="s">
        <v>124</v>
      </c>
      <c r="E50" s="72">
        <f>E51+E53</f>
        <v>30000</v>
      </c>
      <c r="F50" s="72">
        <f>F51+F53</f>
        <v>-10000</v>
      </c>
      <c r="G50" s="72">
        <f>G51+G53</f>
        <v>20000</v>
      </c>
    </row>
    <row r="51" spans="1:7" x14ac:dyDescent="0.25">
      <c r="A51" s="107">
        <v>3</v>
      </c>
      <c r="B51" s="108"/>
      <c r="C51" s="109"/>
      <c r="D51" s="23" t="s">
        <v>10</v>
      </c>
      <c r="E51" s="71">
        <f t="shared" ref="E51:G51" si="2">SUM(E52)</f>
        <v>30000</v>
      </c>
      <c r="F51" s="71">
        <f t="shared" si="2"/>
        <v>-10000</v>
      </c>
      <c r="G51" s="71">
        <f t="shared" si="2"/>
        <v>20000</v>
      </c>
    </row>
    <row r="52" spans="1:7" x14ac:dyDescent="0.25">
      <c r="A52" s="98">
        <v>32</v>
      </c>
      <c r="B52" s="99"/>
      <c r="C52" s="100"/>
      <c r="D52" s="23" t="s">
        <v>18</v>
      </c>
      <c r="E52" s="63">
        <v>30000</v>
      </c>
      <c r="F52" s="63">
        <f>G52-E52</f>
        <v>-10000</v>
      </c>
      <c r="G52" s="63">
        <v>20000</v>
      </c>
    </row>
    <row r="53" spans="1:7" x14ac:dyDescent="0.25">
      <c r="A53" s="107">
        <v>4</v>
      </c>
      <c r="B53" s="108"/>
      <c r="C53" s="109"/>
      <c r="D53" s="23" t="s">
        <v>12</v>
      </c>
      <c r="E53" s="71">
        <f>SUM(E54)</f>
        <v>0</v>
      </c>
      <c r="F53" s="71">
        <f>SUM(F54)</f>
        <v>0</v>
      </c>
      <c r="G53" s="71">
        <f>SUM(G54)</f>
        <v>0</v>
      </c>
    </row>
    <row r="54" spans="1:7" ht="25.5" x14ac:dyDescent="0.25">
      <c r="A54" s="98">
        <v>42</v>
      </c>
      <c r="B54" s="99"/>
      <c r="C54" s="100"/>
      <c r="D54" s="23" t="s">
        <v>24</v>
      </c>
      <c r="E54" s="63">
        <v>0</v>
      </c>
      <c r="F54" s="63">
        <f>G54-E54</f>
        <v>0</v>
      </c>
      <c r="G54" s="73">
        <v>0</v>
      </c>
    </row>
    <row r="55" spans="1:7" x14ac:dyDescent="0.25">
      <c r="A55" s="101" t="s">
        <v>66</v>
      </c>
      <c r="B55" s="102"/>
      <c r="C55" s="103"/>
      <c r="D55" s="24" t="s">
        <v>67</v>
      </c>
      <c r="E55" s="62">
        <f>SUM(E56)</f>
        <v>140378</v>
      </c>
      <c r="F55" s="62">
        <f>SUM(F56)</f>
        <v>0</v>
      </c>
      <c r="G55" s="62">
        <f>SUM(G56)</f>
        <v>140378</v>
      </c>
    </row>
    <row r="56" spans="1:7" x14ac:dyDescent="0.25">
      <c r="A56" s="104" t="s">
        <v>89</v>
      </c>
      <c r="B56" s="105"/>
      <c r="C56" s="106"/>
      <c r="D56" s="33" t="s">
        <v>124</v>
      </c>
      <c r="E56" s="72">
        <f>E57+E60</f>
        <v>140378</v>
      </c>
      <c r="F56" s="72">
        <f>F57+F60</f>
        <v>0</v>
      </c>
      <c r="G56" s="72">
        <f>G57+G60</f>
        <v>140378</v>
      </c>
    </row>
    <row r="57" spans="1:7" x14ac:dyDescent="0.25">
      <c r="A57" s="107">
        <v>3</v>
      </c>
      <c r="B57" s="108"/>
      <c r="C57" s="109"/>
      <c r="D57" s="23" t="s">
        <v>10</v>
      </c>
      <c r="E57" s="71">
        <f>SUM(E58:E59)</f>
        <v>110000</v>
      </c>
      <c r="F57" s="71">
        <f>SUM(F58:F59)</f>
        <v>-4622</v>
      </c>
      <c r="G57" s="71">
        <f>SUM(G58:G59)</f>
        <v>105378</v>
      </c>
    </row>
    <row r="58" spans="1:7" x14ac:dyDescent="0.25">
      <c r="A58" s="98">
        <v>31</v>
      </c>
      <c r="B58" s="99"/>
      <c r="C58" s="100"/>
      <c r="D58" s="23" t="s">
        <v>11</v>
      </c>
      <c r="E58" s="63">
        <v>110000</v>
      </c>
      <c r="F58" s="63">
        <f>G58-E58</f>
        <v>-4622</v>
      </c>
      <c r="G58" s="63">
        <v>105378</v>
      </c>
    </row>
    <row r="59" spans="1:7" x14ac:dyDescent="0.25">
      <c r="A59" s="98">
        <v>32</v>
      </c>
      <c r="B59" s="99"/>
      <c r="C59" s="100"/>
      <c r="D59" s="23" t="s">
        <v>18</v>
      </c>
      <c r="E59" s="63">
        <v>0</v>
      </c>
      <c r="F59" s="63">
        <f>G59-E59</f>
        <v>0</v>
      </c>
      <c r="G59" s="63">
        <v>0</v>
      </c>
    </row>
    <row r="60" spans="1:7" x14ac:dyDescent="0.25">
      <c r="A60" s="107">
        <v>4</v>
      </c>
      <c r="B60" s="108"/>
      <c r="C60" s="109"/>
      <c r="D60" s="23" t="s">
        <v>12</v>
      </c>
      <c r="E60" s="71">
        <f>SUM(E61)</f>
        <v>30378</v>
      </c>
      <c r="F60" s="71">
        <f>SUM(F61)</f>
        <v>4622</v>
      </c>
      <c r="G60" s="71">
        <f>SUM(G61)</f>
        <v>35000</v>
      </c>
    </row>
    <row r="61" spans="1:7" ht="25.5" x14ac:dyDescent="0.25">
      <c r="A61" s="98">
        <v>42</v>
      </c>
      <c r="B61" s="99"/>
      <c r="C61" s="100"/>
      <c r="D61" s="23" t="s">
        <v>24</v>
      </c>
      <c r="E61" s="63">
        <v>30378</v>
      </c>
      <c r="F61" s="63">
        <f>G61-E61</f>
        <v>4622</v>
      </c>
      <c r="G61" s="63">
        <v>35000</v>
      </c>
    </row>
    <row r="65" spans="1:7" x14ac:dyDescent="0.25">
      <c r="A65" s="97" t="s">
        <v>70</v>
      </c>
      <c r="B65" s="97"/>
      <c r="C65" s="97"/>
      <c r="F65" s="97" t="s">
        <v>72</v>
      </c>
      <c r="G65" s="97"/>
    </row>
    <row r="66" spans="1:7" x14ac:dyDescent="0.25">
      <c r="A66" s="97" t="s">
        <v>68</v>
      </c>
      <c r="B66" s="97"/>
      <c r="C66" s="97"/>
      <c r="F66" s="97" t="s">
        <v>71</v>
      </c>
      <c r="G66" s="97"/>
    </row>
    <row r="74" spans="1:7" x14ac:dyDescent="0.25">
      <c r="A74" s="56" t="s">
        <v>90</v>
      </c>
      <c r="B74" s="56"/>
    </row>
    <row r="75" spans="1:7" x14ac:dyDescent="0.25">
      <c r="A75" s="56" t="s">
        <v>127</v>
      </c>
      <c r="B75" s="56"/>
    </row>
    <row r="76" spans="1:7" x14ac:dyDescent="0.25">
      <c r="A76" s="56" t="s">
        <v>126</v>
      </c>
    </row>
    <row r="77" spans="1:7" x14ac:dyDescent="0.25">
      <c r="A77" s="56"/>
    </row>
  </sheetData>
  <mergeCells count="63">
    <mergeCell ref="A1:G1"/>
    <mergeCell ref="A65:C65"/>
    <mergeCell ref="A24:C24"/>
    <mergeCell ref="A25:C25"/>
    <mergeCell ref="A26:C26"/>
    <mergeCell ref="A27:C27"/>
    <mergeCell ref="A55:C55"/>
    <mergeCell ref="A28:C28"/>
    <mergeCell ref="A29:C29"/>
    <mergeCell ref="A30:C30"/>
    <mergeCell ref="A31:C31"/>
    <mergeCell ref="A32:C32"/>
    <mergeCell ref="A33:C33"/>
    <mergeCell ref="A34:C34"/>
    <mergeCell ref="A35:C35"/>
    <mergeCell ref="A14:C14"/>
    <mergeCell ref="A3:G3"/>
    <mergeCell ref="A5:C5"/>
    <mergeCell ref="A23:C23"/>
    <mergeCell ref="A38:C38"/>
    <mergeCell ref="A37:C37"/>
    <mergeCell ref="A21:C21"/>
    <mergeCell ref="A22:C22"/>
    <mergeCell ref="A6:C6"/>
    <mergeCell ref="A7:C7"/>
    <mergeCell ref="A8:C8"/>
    <mergeCell ref="A13:C13"/>
    <mergeCell ref="A10:C10"/>
    <mergeCell ref="A9:C9"/>
    <mergeCell ref="A11:C11"/>
    <mergeCell ref="A12:C12"/>
    <mergeCell ref="A36:C36"/>
    <mergeCell ref="A15:C15"/>
    <mergeCell ref="A16:C16"/>
    <mergeCell ref="A17:C17"/>
    <mergeCell ref="A20:C20"/>
    <mergeCell ref="A18:C18"/>
    <mergeCell ref="A19:C19"/>
    <mergeCell ref="A46:C46"/>
    <mergeCell ref="A39:C39"/>
    <mergeCell ref="A40:C40"/>
    <mergeCell ref="A41:C41"/>
    <mergeCell ref="A47:C47"/>
    <mergeCell ref="A43:C43"/>
    <mergeCell ref="A45:C45"/>
    <mergeCell ref="A44:C44"/>
    <mergeCell ref="A42:C42"/>
    <mergeCell ref="F65:G65"/>
    <mergeCell ref="F66:G66"/>
    <mergeCell ref="A66:C66"/>
    <mergeCell ref="A48:C48"/>
    <mergeCell ref="A49:C49"/>
    <mergeCell ref="A50:C50"/>
    <mergeCell ref="A51:C51"/>
    <mergeCell ref="A61:C61"/>
    <mergeCell ref="A52:C52"/>
    <mergeCell ref="A56:C56"/>
    <mergeCell ref="A57:C57"/>
    <mergeCell ref="A59:C59"/>
    <mergeCell ref="A53:C53"/>
    <mergeCell ref="A54:C54"/>
    <mergeCell ref="A58:C58"/>
    <mergeCell ref="A60:C60"/>
  </mergeCells>
  <pageMargins left="0.7" right="0.7" top="0.75" bottom="0.75" header="0.3" footer="0.3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Alen</cp:lastModifiedBy>
  <cp:lastPrinted>2026-07-29T07:07:34Z</cp:lastPrinted>
  <dcterms:created xsi:type="dcterms:W3CDTF">2022-08-12T12:51:27Z</dcterms:created>
  <dcterms:modified xsi:type="dcterms:W3CDTF">2026-07-29T07:07:44Z</dcterms:modified>
</cp:coreProperties>
</file>