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len.ALENLENOVO\Desktop\"/>
    </mc:Choice>
  </mc:AlternateContent>
  <xr:revisionPtr revIDLastSave="0" documentId="13_ncr:1_{5B3DB0D5-6EF9-4773-ACE2-C8A66E8B3D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definedNames>
    <definedName name="_xlnm.Print_Area" localSheetId="6">'POSEBNI DIO'!$A$1:$I$80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7" l="1"/>
  <c r="I45" i="7"/>
  <c r="H45" i="7"/>
  <c r="G45" i="7"/>
  <c r="F45" i="7"/>
  <c r="E45" i="7"/>
  <c r="E12" i="7"/>
  <c r="E24" i="3"/>
  <c r="H16" i="3"/>
  <c r="I12" i="7"/>
  <c r="H12" i="7"/>
  <c r="G12" i="7"/>
  <c r="F12" i="7"/>
  <c r="I41" i="7"/>
  <c r="H41" i="7"/>
  <c r="G41" i="7"/>
  <c r="F41" i="7"/>
  <c r="E41" i="7"/>
  <c r="I26" i="7"/>
  <c r="I25" i="7" s="1"/>
  <c r="H26" i="7"/>
  <c r="H25" i="7" s="1"/>
  <c r="G26" i="7"/>
  <c r="G25" i="7" s="1"/>
  <c r="E26" i="7"/>
  <c r="E25" i="7" s="1"/>
  <c r="F39" i="8"/>
  <c r="E39" i="8"/>
  <c r="D39" i="8"/>
  <c r="C39" i="8"/>
  <c r="F37" i="8"/>
  <c r="E37" i="8"/>
  <c r="D37" i="8"/>
  <c r="C37" i="8"/>
  <c r="F35" i="8"/>
  <c r="E35" i="8"/>
  <c r="D35" i="8"/>
  <c r="C35" i="8"/>
  <c r="F33" i="8"/>
  <c r="E33" i="8"/>
  <c r="D33" i="8"/>
  <c r="C33" i="8"/>
  <c r="F31" i="8"/>
  <c r="E31" i="8"/>
  <c r="D31" i="8"/>
  <c r="C31" i="8"/>
  <c r="F29" i="8"/>
  <c r="E29" i="8"/>
  <c r="D29" i="8"/>
  <c r="C29" i="8"/>
  <c r="B39" i="8"/>
  <c r="B37" i="8"/>
  <c r="B35" i="8"/>
  <c r="B33" i="8"/>
  <c r="B31" i="8"/>
  <c r="B29" i="8"/>
  <c r="F21" i="8"/>
  <c r="E21" i="8"/>
  <c r="D21" i="8"/>
  <c r="C21" i="8"/>
  <c r="F19" i="8"/>
  <c r="E19" i="8"/>
  <c r="D19" i="8"/>
  <c r="C19" i="8"/>
  <c r="F17" i="8"/>
  <c r="E17" i="8"/>
  <c r="D17" i="8"/>
  <c r="C17" i="8"/>
  <c r="F15" i="8"/>
  <c r="E15" i="8"/>
  <c r="D15" i="8"/>
  <c r="C15" i="8"/>
  <c r="F13" i="8"/>
  <c r="E13" i="8"/>
  <c r="D13" i="8"/>
  <c r="C13" i="8"/>
  <c r="F11" i="8"/>
  <c r="E11" i="8"/>
  <c r="D11" i="8"/>
  <c r="C11" i="8"/>
  <c r="B21" i="8"/>
  <c r="B19" i="8"/>
  <c r="B17" i="8"/>
  <c r="B15" i="8"/>
  <c r="B11" i="8"/>
  <c r="B13" i="8"/>
  <c r="I60" i="7"/>
  <c r="I59" i="7" s="1"/>
  <c r="I58" i="7" s="1"/>
  <c r="I57" i="7" s="1"/>
  <c r="H60" i="7"/>
  <c r="H59" i="7" s="1"/>
  <c r="H58" i="7" s="1"/>
  <c r="H57" i="7" s="1"/>
  <c r="G60" i="7"/>
  <c r="G59" i="7" s="1"/>
  <c r="G58" i="7" s="1"/>
  <c r="G57" i="7" s="1"/>
  <c r="F60" i="7"/>
  <c r="F59" i="7" s="1"/>
  <c r="F58" i="7" s="1"/>
  <c r="F57" i="7" s="1"/>
  <c r="I55" i="7"/>
  <c r="H55" i="7"/>
  <c r="G55" i="7"/>
  <c r="F55" i="7"/>
  <c r="I52" i="7"/>
  <c r="H52" i="7"/>
  <c r="H51" i="7" s="1"/>
  <c r="H50" i="7" s="1"/>
  <c r="G52" i="7"/>
  <c r="F52" i="7"/>
  <c r="I48" i="7"/>
  <c r="H48" i="7"/>
  <c r="G48" i="7"/>
  <c r="F48" i="7"/>
  <c r="I39" i="7"/>
  <c r="H39" i="7"/>
  <c r="G39" i="7"/>
  <c r="F39" i="7"/>
  <c r="I35" i="7"/>
  <c r="H35" i="7"/>
  <c r="G35" i="7"/>
  <c r="F35" i="7"/>
  <c r="I33" i="7"/>
  <c r="H33" i="7"/>
  <c r="G33" i="7"/>
  <c r="G32" i="7" s="1"/>
  <c r="F33" i="7"/>
  <c r="I30" i="7"/>
  <c r="I29" i="7" s="1"/>
  <c r="H30" i="7"/>
  <c r="H29" i="7" s="1"/>
  <c r="G30" i="7"/>
  <c r="G29" i="7" s="1"/>
  <c r="F30" i="7"/>
  <c r="F29" i="7" s="1"/>
  <c r="F26" i="7"/>
  <c r="F25" i="7" s="1"/>
  <c r="I23" i="7"/>
  <c r="H23" i="7"/>
  <c r="G23" i="7"/>
  <c r="F23" i="7"/>
  <c r="I19" i="7"/>
  <c r="H19" i="7"/>
  <c r="G19" i="7"/>
  <c r="F19" i="7"/>
  <c r="I15" i="7"/>
  <c r="I14" i="7" s="1"/>
  <c r="H15" i="7"/>
  <c r="H14" i="7" s="1"/>
  <c r="G15" i="7"/>
  <c r="G14" i="7" s="1"/>
  <c r="F15" i="7"/>
  <c r="F14" i="7" s="1"/>
  <c r="I9" i="7"/>
  <c r="I8" i="7" s="1"/>
  <c r="H9" i="7"/>
  <c r="G9" i="7"/>
  <c r="F9" i="7"/>
  <c r="F8" i="7" s="1"/>
  <c r="E60" i="7"/>
  <c r="E59" i="7" s="1"/>
  <c r="E58" i="7" s="1"/>
  <c r="E57" i="7" s="1"/>
  <c r="E55" i="7"/>
  <c r="E52" i="7"/>
  <c r="E48" i="7"/>
  <c r="E39" i="7"/>
  <c r="E35" i="7"/>
  <c r="E33" i="7"/>
  <c r="E30" i="7"/>
  <c r="E29" i="7" s="1"/>
  <c r="E23" i="7"/>
  <c r="E19" i="7"/>
  <c r="E15" i="7"/>
  <c r="E14" i="7" s="1"/>
  <c r="E9" i="7"/>
  <c r="E8" i="7" s="1"/>
  <c r="F11" i="5"/>
  <c r="E11" i="5"/>
  <c r="E10" i="5" s="1"/>
  <c r="D11" i="5"/>
  <c r="D10" i="5" s="1"/>
  <c r="C11" i="5"/>
  <c r="C10" i="5" s="1"/>
  <c r="F10" i="5"/>
  <c r="B11" i="5"/>
  <c r="B10" i="5" s="1"/>
  <c r="H28" i="3"/>
  <c r="G28" i="3"/>
  <c r="F28" i="3"/>
  <c r="E28" i="3"/>
  <c r="D28" i="3"/>
  <c r="H24" i="3"/>
  <c r="G24" i="3"/>
  <c r="F24" i="3"/>
  <c r="D24" i="3"/>
  <c r="G16" i="3"/>
  <c r="F16" i="3"/>
  <c r="E16" i="3"/>
  <c r="H11" i="3"/>
  <c r="G11" i="3"/>
  <c r="F11" i="3"/>
  <c r="E11" i="3"/>
  <c r="D11" i="3"/>
  <c r="D16" i="3"/>
  <c r="F37" i="10"/>
  <c r="G34" i="10" s="1"/>
  <c r="G37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G44" i="7" l="1"/>
  <c r="G43" i="7" s="1"/>
  <c r="G8" i="7"/>
  <c r="H23" i="3"/>
  <c r="G23" i="3"/>
  <c r="D23" i="3"/>
  <c r="J14" i="10"/>
  <c r="J22" i="10" s="1"/>
  <c r="J28" i="10" s="1"/>
  <c r="J29" i="10" s="1"/>
  <c r="F14" i="10"/>
  <c r="F22" i="10" s="1"/>
  <c r="F28" i="10" s="1"/>
  <c r="F29" i="10" s="1"/>
  <c r="G38" i="7"/>
  <c r="G37" i="7" s="1"/>
  <c r="I38" i="7"/>
  <c r="H38" i="7"/>
  <c r="H37" i="7" s="1"/>
  <c r="F38" i="7"/>
  <c r="F37" i="7" s="1"/>
  <c r="E38" i="7"/>
  <c r="E37" i="7" s="1"/>
  <c r="I37" i="7"/>
  <c r="I51" i="7"/>
  <c r="I50" i="7" s="1"/>
  <c r="E51" i="7"/>
  <c r="E50" i="7" s="1"/>
  <c r="E32" i="7"/>
  <c r="E18" i="7"/>
  <c r="B28" i="8"/>
  <c r="B10" i="8"/>
  <c r="F23" i="3"/>
  <c r="D10" i="3"/>
  <c r="E23" i="3"/>
  <c r="G14" i="10"/>
  <c r="G22" i="10" s="1"/>
  <c r="G28" i="10" s="1"/>
  <c r="G29" i="10" s="1"/>
  <c r="E44" i="7"/>
  <c r="E43" i="7" s="1"/>
  <c r="F10" i="3"/>
  <c r="F44" i="7"/>
  <c r="F43" i="7" s="1"/>
  <c r="I18" i="7"/>
  <c r="H14" i="10"/>
  <c r="H22" i="10" s="1"/>
  <c r="H28" i="10" s="1"/>
  <c r="H29" i="10" s="1"/>
  <c r="F28" i="8"/>
  <c r="D28" i="8"/>
  <c r="E28" i="8"/>
  <c r="C28" i="8"/>
  <c r="F10" i="8"/>
  <c r="E10" i="8"/>
  <c r="D10" i="8"/>
  <c r="C10" i="8"/>
  <c r="G51" i="7"/>
  <c r="G50" i="7" s="1"/>
  <c r="F51" i="7"/>
  <c r="F50" i="7" s="1"/>
  <c r="I44" i="7"/>
  <c r="I43" i="7" s="1"/>
  <c r="H44" i="7"/>
  <c r="H43" i="7" s="1"/>
  <c r="I32" i="7"/>
  <c r="H32" i="7"/>
  <c r="F32" i="7"/>
  <c r="H18" i="7"/>
  <c r="G18" i="7"/>
  <c r="F18" i="7"/>
  <c r="H10" i="3"/>
  <c r="G10" i="3"/>
  <c r="E10" i="3"/>
  <c r="I14" i="10"/>
  <c r="I22" i="10" s="1"/>
  <c r="I28" i="10" s="1"/>
  <c r="I29" i="10" s="1"/>
  <c r="G7" i="7" l="1"/>
  <c r="G6" i="7" s="1"/>
  <c r="E7" i="7"/>
  <c r="E6" i="7" s="1"/>
  <c r="F7" i="7"/>
  <c r="F6" i="7" s="1"/>
  <c r="H7" i="7"/>
  <c r="H6" i="7" s="1"/>
  <c r="I7" i="7"/>
  <c r="I6" i="7" s="1"/>
</calcChain>
</file>

<file path=xl/sharedStrings.xml><?xml version="1.0" encoding="utf-8"?>
<sst xmlns="http://schemas.openxmlformats.org/spreadsheetml/2006/main" count="234" uniqueCount="108">
  <si>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</si>
  <si>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</si>
  <si>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</si>
  <si>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</si>
  <si>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</si>
  <si>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</si>
  <si>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</si>
  <si>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</si>
  <si>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</si>
  <si>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</si>
  <si>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</si>
  <si>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</si>
  <si>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</si>
  <si>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</si>
  <si>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</si>
  <si>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</si>
  <si>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</si>
  <si>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</si>
  <si>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</si>
  <si>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</si>
  <si>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</si>
  <si>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</si>
  <si>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</si>
  <si>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</si>
  <si>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</si>
  <si>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</si>
  <si>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</si>
  <si>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</si>
  <si>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</si>
  <si>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</si>
  <si>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</si>
  <si>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</si>
  <si>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</si>
  <si>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</si>
  <si>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</si>
  <si>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</si>
  <si>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</si>
  <si>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</si>
  <si>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</si>
  <si>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</si>
  <si>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</si>
  <si>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>3 Vlastiti prihodi</t>
  </si>
  <si>
    <t>B. RAČUN FINANCIRANJA PREMA EKONOMSKOJ KLASIFIKACIJI</t>
  </si>
  <si>
    <t>B. RAČUN FINANCIRANJA PREMA IZVORIMA FINANCIRANJA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</si>
  <si>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</si>
  <si>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</si>
  <si>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</si>
  <si>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</si>
  <si>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</si>
  <si>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</si>
  <si>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</si>
  <si>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</si>
  <si>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</si>
  <si>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</t>
  </si>
  <si>
    <t>Financijski rashodi</t>
  </si>
  <si>
    <t>Rashodi za dodatna ulaganja na nefinancijskoj imovini</t>
  </si>
  <si>
    <t>09 Obrazovanje</t>
  </si>
  <si>
    <t>091 Predškolsko i osnovno obrazovanje</t>
  </si>
  <si>
    <t>096 Dodatne usluge u obrazovanju</t>
  </si>
  <si>
    <t xml:space="preserve">  1.1 Opći prihodi i primici</t>
  </si>
  <si>
    <t xml:space="preserve">  3.1 Vlastiti prihodi</t>
  </si>
  <si>
    <t xml:space="preserve">  4.1 Prihodi za posebne namjene</t>
  </si>
  <si>
    <t xml:space="preserve">  5.1 Pomoći</t>
  </si>
  <si>
    <t>6 Donacije</t>
  </si>
  <si>
    <t xml:space="preserve">  6.1 Donacije</t>
  </si>
  <si>
    <t>7 Prihodi od prodaje ili zamjene nefinanc.imovine i naknade s naslova osigur.</t>
  </si>
  <si>
    <t xml:space="preserve">  7.1 Prihodi od prodaje ili zamjene nefinanc.imovine i naknade s naslova osigur.</t>
  </si>
  <si>
    <t>PROGRAM 4004</t>
  </si>
  <si>
    <t>PREDŠKOLSKI ODGOJ</t>
  </si>
  <si>
    <t>Aktivnost A404001</t>
  </si>
  <si>
    <t>Izvor financiranja 1.1</t>
  </si>
  <si>
    <t>Opći prihodi i primici</t>
  </si>
  <si>
    <t>Izvor financiranja 3.1</t>
  </si>
  <si>
    <t>Vlastiti prihodi</t>
  </si>
  <si>
    <t>Izvor financiranja 4.1</t>
  </si>
  <si>
    <t>Prihodi za posebne namjene</t>
  </si>
  <si>
    <t>Izvor financiranja 5.1</t>
  </si>
  <si>
    <t>Pomoći</t>
  </si>
  <si>
    <t>Izvor financiranja 6.1</t>
  </si>
  <si>
    <t>Donacije</t>
  </si>
  <si>
    <t>Izvor financiranja 7.1</t>
  </si>
  <si>
    <t>Prihodi od prodaje ili zamjene nefinanc.imovine i naknade s naslova osigur.</t>
  </si>
  <si>
    <t>Aktivnost A404002</t>
  </si>
  <si>
    <t>Predškolske ustanove - posebni programi</t>
  </si>
  <si>
    <t>Predškolske ustanove - redovni programi</t>
  </si>
  <si>
    <t>Aktivnost A404004</t>
  </si>
  <si>
    <t>Fiskalna održivost dječjih vrtića</t>
  </si>
  <si>
    <t>Tekući projekt T404002</t>
  </si>
  <si>
    <t>Pulski vrtići za sretnije odrastanje</t>
  </si>
  <si>
    <t>PROGRAM 4007</t>
  </si>
  <si>
    <t>SOCIJALNA SKRB</t>
  </si>
  <si>
    <t>Aktivnost A407001</t>
  </si>
  <si>
    <t>Pomoć socijalno ugroženoj kategoriji građana</t>
  </si>
  <si>
    <t>ALEN ŠEGOTA</t>
  </si>
  <si>
    <t>Prihodi od prodaje proizvoda i robe te pruženih usluga, prihodi od donacija te povrati po protestiranim jamstvima</t>
  </si>
  <si>
    <t>Voditelj računovodstva:</t>
  </si>
  <si>
    <t>ĐURĐICA GRBAC</t>
  </si>
  <si>
    <t>Ravnateljica:</t>
  </si>
  <si>
    <t>Plan 2024.</t>
  </si>
  <si>
    <t>Izvršenje 2023.</t>
  </si>
  <si>
    <t>Plan za 2025.</t>
  </si>
  <si>
    <t>Projekcija fin. plana 
za 2026.</t>
  </si>
  <si>
    <t>Projekcija fin. plana
za 2027.</t>
  </si>
  <si>
    <t>Projekcija fin. plana
za 2026.</t>
  </si>
  <si>
    <t>KLASA: 400-01/25-01/1</t>
  </si>
  <si>
    <t>IZMJENE I DOPUNE FINANCIJSKOG PLANA DJEČJEG VRTIĆA PULA 
ZA 2025. I PROJEKCIJA ZA 2026. I 2027. GODINU  (ZA PERIOD 1.1.2025. - 30.9.2025.)</t>
  </si>
  <si>
    <t>URBROJ: 2163-7-15-04-25-2</t>
  </si>
  <si>
    <t>Pula, 22.10.2025.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</si>
</sst>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.5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0" borderId="4" xfId="0" applyNumberFormat="1" applyFont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center"/>
    </xf>
    <xf numFmtId="3" fontId="16" fillId="2" borderId="4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 wrapText="1"/>
    </xf>
    <xf numFmtId="0" fontId="16" fillId="0" borderId="3" xfId="0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21" fillId="0" borderId="0" xfId="0" applyFon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16" fillId="2" borderId="3" xfId="0" applyNumberFormat="1" applyFont="1" applyFill="1" applyBorder="1" applyAlignment="1">
      <alignment horizontal="right"/>
    </xf>
    <xf numFmtId="4" fontId="1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163254</xdr:colOff>
      <xdr:row>66</xdr:row>
      <xdr:rowOff>38100</xdr:rowOff>
    </xdr:from>
    <xdr:to>
      <xdr:col>2</xdr:col>
      <xdr:colOff>304800</xdr:colOff>
      <xdr:row>70</xdr:row>
      <xdr:rowOff>57150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C6B8587-FB2F-4EC0-910C-51C1C4F68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54" y="15516225"/>
          <a:ext cx="1198821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466725</xdr:colOff>
      <xdr:row>65</xdr:row>
      <xdr:rowOff>171450</xdr:rowOff>
    </xdr:from>
    <xdr:to>
      <xdr:col>8</xdr:col>
      <xdr:colOff>971549</xdr:colOff>
      <xdr:row>75</xdr:row>
      <xdr:rowOff>57149</xdr:rowOff>
    </xdr:to>
    <xdr:pic>
      <xdr:nvPicPr>
        <xdr:cNvPr id="4" name="Slika 1">
          <a:extLst>
            <a:ext uri="{FF2B5EF4-FFF2-40B4-BE49-F238E27FC236}">
              <a16:creationId xmlns:a16="http://schemas.microsoft.com/office/drawing/2014/main" id="{AD49AA84-4CEE-4B68-ACAB-3AE5ED451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3" t="10995" r="5713" b="9407"/>
        <a:stretch>
          <a:fillRect/>
        </a:stretch>
      </xdr:blipFill>
      <xdr:spPr bwMode="auto">
        <a:xfrm>
          <a:off x="9163050" y="15459075"/>
          <a:ext cx="2190749" cy="1790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sqref="A1:J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83" t="s">
        <v>105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83" t="s">
        <v>16</v>
      </c>
      <c r="B3" s="83"/>
      <c r="C3" s="83"/>
      <c r="D3" s="83"/>
      <c r="E3" s="83"/>
      <c r="F3" s="83"/>
      <c r="G3" s="83"/>
      <c r="H3" s="83"/>
      <c r="I3" s="96"/>
      <c r="J3" s="96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83" t="s">
        <v>20</v>
      </c>
      <c r="B5" s="84"/>
      <c r="C5" s="84"/>
      <c r="D5" s="84"/>
      <c r="E5" s="84"/>
      <c r="F5" s="84"/>
      <c r="G5" s="84"/>
      <c r="H5" s="84"/>
      <c r="I5" s="84"/>
      <c r="J5" s="84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3" t="s">
        <v>26</v>
      </c>
    </row>
    <row r="7" spans="1:10" ht="25.5" x14ac:dyDescent="0.25">
      <c r="A7" s="26"/>
      <c r="B7" s="27"/>
      <c r="C7" s="27"/>
      <c r="D7" s="28"/>
      <c r="E7" s="29"/>
      <c r="F7" s="3" t="s">
        <v>99</v>
      </c>
      <c r="G7" s="3" t="s">
        <v>98</v>
      </c>
      <c r="H7" s="3" t="s">
        <v>100</v>
      </c>
      <c r="I7" s="3" t="s">
        <v>101</v>
      </c>
      <c r="J7" s="3" t="s">
        <v>102</v>
      </c>
    </row>
    <row r="8" spans="1:10" x14ac:dyDescent="0.25">
      <c r="A8" s="88" t="s">
        <v>0</v>
      </c>
      <c r="B8" s="82"/>
      <c r="C8" s="82"/>
      <c r="D8" s="82"/>
      <c r="E8" s="97"/>
      <c r="F8" s="67">
        <f>F9+F10</f>
        <v>2814044.58</v>
      </c>
      <c r="G8" s="67">
        <f t="shared" ref="G8:J8" si="0">G9+G10</f>
        <v>3468907</v>
      </c>
      <c r="H8" s="67">
        <f t="shared" si="0"/>
        <v>3261424.69</v>
      </c>
      <c r="I8" s="30">
        <f t="shared" si="0"/>
        <v>4601120</v>
      </c>
      <c r="J8" s="30">
        <f t="shared" si="0"/>
        <v>4600940</v>
      </c>
    </row>
    <row r="9" spans="1:10" x14ac:dyDescent="0.25">
      <c r="A9" s="98" t="s">
        <v>27</v>
      </c>
      <c r="B9" s="99"/>
      <c r="C9" s="99"/>
      <c r="D9" s="99"/>
      <c r="E9" s="95"/>
      <c r="F9" s="68">
        <v>2758833.23</v>
      </c>
      <c r="G9" s="68">
        <v>3468697</v>
      </c>
      <c r="H9" s="68">
        <v>3261304.69</v>
      </c>
      <c r="I9" s="31">
        <v>4600940</v>
      </c>
      <c r="J9" s="31">
        <v>4600940</v>
      </c>
    </row>
    <row r="10" spans="1:10" x14ac:dyDescent="0.25">
      <c r="A10" s="94" t="s">
        <v>28</v>
      </c>
      <c r="B10" s="95"/>
      <c r="C10" s="95"/>
      <c r="D10" s="95"/>
      <c r="E10" s="95"/>
      <c r="F10" s="68">
        <v>55211.35</v>
      </c>
      <c r="G10" s="68">
        <v>210</v>
      </c>
      <c r="H10" s="68">
        <v>120</v>
      </c>
      <c r="I10" s="31">
        <v>180</v>
      </c>
      <c r="J10" s="31">
        <v>0</v>
      </c>
    </row>
    <row r="11" spans="1:10" x14ac:dyDescent="0.25">
      <c r="A11" s="34" t="s">
        <v>1</v>
      </c>
      <c r="B11" s="42"/>
      <c r="C11" s="42"/>
      <c r="D11" s="42"/>
      <c r="E11" s="42"/>
      <c r="F11" s="67">
        <f>F12+F13</f>
        <v>2801060.82</v>
      </c>
      <c r="G11" s="67">
        <f t="shared" ref="G11:J11" si="1">G12+G13</f>
        <v>3481890.23</v>
      </c>
      <c r="H11" s="67">
        <f t="shared" si="1"/>
        <v>3023735</v>
      </c>
      <c r="I11" s="30">
        <f t="shared" si="1"/>
        <v>4601120</v>
      </c>
      <c r="J11" s="30">
        <f t="shared" si="1"/>
        <v>4600940</v>
      </c>
    </row>
    <row r="12" spans="1:10" x14ac:dyDescent="0.25">
      <c r="A12" s="100" t="s">
        <v>29</v>
      </c>
      <c r="B12" s="99"/>
      <c r="C12" s="99"/>
      <c r="D12" s="99"/>
      <c r="E12" s="99"/>
      <c r="F12" s="68">
        <v>2710703</v>
      </c>
      <c r="G12" s="68">
        <v>3414450.23</v>
      </c>
      <c r="H12" s="68">
        <v>2993684</v>
      </c>
      <c r="I12" s="31">
        <v>4571120</v>
      </c>
      <c r="J12" s="31">
        <v>4570940</v>
      </c>
    </row>
    <row r="13" spans="1:10" x14ac:dyDescent="0.25">
      <c r="A13" s="94" t="s">
        <v>30</v>
      </c>
      <c r="B13" s="95"/>
      <c r="C13" s="95"/>
      <c r="D13" s="95"/>
      <c r="E13" s="95"/>
      <c r="F13" s="68">
        <v>90357.82</v>
      </c>
      <c r="G13" s="68">
        <v>67440</v>
      </c>
      <c r="H13" s="68">
        <v>30051</v>
      </c>
      <c r="I13" s="31">
        <v>30000</v>
      </c>
      <c r="J13" s="31">
        <v>30000</v>
      </c>
    </row>
    <row r="14" spans="1:10" x14ac:dyDescent="0.25">
      <c r="A14" s="81" t="s">
        <v>45</v>
      </c>
      <c r="B14" s="82"/>
      <c r="C14" s="82"/>
      <c r="D14" s="82"/>
      <c r="E14" s="82"/>
      <c r="F14" s="67">
        <f>F8-F11</f>
        <v>12983.760000000242</v>
      </c>
      <c r="G14" s="67">
        <f t="shared" ref="G14:J14" si="2">G8-G11</f>
        <v>-12983.229999999981</v>
      </c>
      <c r="H14" s="67">
        <f t="shared" si="2"/>
        <v>237689.68999999994</v>
      </c>
      <c r="I14" s="30">
        <f t="shared" si="2"/>
        <v>0</v>
      </c>
      <c r="J14" s="30">
        <f t="shared" si="2"/>
        <v>0</v>
      </c>
    </row>
    <row r="15" spans="1:10" ht="18" x14ac:dyDescent="0.25">
      <c r="A15" s="4"/>
      <c r="B15" s="20"/>
      <c r="C15" s="20"/>
      <c r="D15" s="20"/>
      <c r="E15" s="20"/>
      <c r="F15" s="20"/>
      <c r="G15" s="20"/>
      <c r="H15" s="21"/>
      <c r="I15" s="21"/>
      <c r="J15" s="21"/>
    </row>
    <row r="16" spans="1:10" ht="15.75" x14ac:dyDescent="0.25">
      <c r="A16" s="83" t="s">
        <v>21</v>
      </c>
      <c r="B16" s="84"/>
      <c r="C16" s="84"/>
      <c r="D16" s="84"/>
      <c r="E16" s="84"/>
      <c r="F16" s="84"/>
      <c r="G16" s="84"/>
      <c r="H16" s="84"/>
      <c r="I16" s="84"/>
      <c r="J16" s="84"/>
    </row>
    <row r="17" spans="1:10" ht="18" x14ac:dyDescent="0.25">
      <c r="A17" s="4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25.5" x14ac:dyDescent="0.25">
      <c r="A18" s="26"/>
      <c r="B18" s="27"/>
      <c r="C18" s="27"/>
      <c r="D18" s="28"/>
      <c r="E18" s="29"/>
      <c r="F18" s="3" t="s">
        <v>99</v>
      </c>
      <c r="G18" s="3" t="s">
        <v>98</v>
      </c>
      <c r="H18" s="3" t="s">
        <v>100</v>
      </c>
      <c r="I18" s="3" t="s">
        <v>101</v>
      </c>
      <c r="J18" s="3" t="s">
        <v>102</v>
      </c>
    </row>
    <row r="19" spans="1:10" x14ac:dyDescent="0.25">
      <c r="A19" s="94" t="s">
        <v>31</v>
      </c>
      <c r="B19" s="95"/>
      <c r="C19" s="95"/>
      <c r="D19" s="95"/>
      <c r="E19" s="95"/>
      <c r="F19" s="31"/>
      <c r="G19" s="31"/>
      <c r="H19" s="31"/>
      <c r="I19" s="31"/>
      <c r="J19" s="43"/>
    </row>
    <row r="20" spans="1:10" x14ac:dyDescent="0.25">
      <c r="A20" s="94" t="s">
        <v>32</v>
      </c>
      <c r="B20" s="95"/>
      <c r="C20" s="95"/>
      <c r="D20" s="95"/>
      <c r="E20" s="95"/>
      <c r="F20" s="31"/>
      <c r="G20" s="31"/>
      <c r="H20" s="31"/>
      <c r="I20" s="31"/>
      <c r="J20" s="43"/>
    </row>
    <row r="21" spans="1:10" x14ac:dyDescent="0.25">
      <c r="A21" s="81" t="s">
        <v>2</v>
      </c>
      <c r="B21" s="82"/>
      <c r="C21" s="82"/>
      <c r="D21" s="82"/>
      <c r="E21" s="82"/>
      <c r="F21" s="67">
        <f>F19-F20</f>
        <v>0</v>
      </c>
      <c r="G21" s="67">
        <f t="shared" ref="G21:J21" si="3">G19-G20</f>
        <v>0</v>
      </c>
      <c r="H21" s="67">
        <f t="shared" si="3"/>
        <v>0</v>
      </c>
      <c r="I21" s="30">
        <f t="shared" si="3"/>
        <v>0</v>
      </c>
      <c r="J21" s="30">
        <f t="shared" si="3"/>
        <v>0</v>
      </c>
    </row>
    <row r="22" spans="1:10" x14ac:dyDescent="0.25">
      <c r="A22" s="81" t="s">
        <v>46</v>
      </c>
      <c r="B22" s="82"/>
      <c r="C22" s="82"/>
      <c r="D22" s="82"/>
      <c r="E22" s="82"/>
      <c r="F22" s="67">
        <f>F14+F21</f>
        <v>12983.760000000242</v>
      </c>
      <c r="G22" s="67">
        <f t="shared" ref="G22:J22" si="4">G14+G21</f>
        <v>-12983.229999999981</v>
      </c>
      <c r="H22" s="67">
        <f t="shared" si="4"/>
        <v>237689.68999999994</v>
      </c>
      <c r="I22" s="30">
        <f t="shared" si="4"/>
        <v>0</v>
      </c>
      <c r="J22" s="30">
        <f t="shared" si="4"/>
        <v>0</v>
      </c>
    </row>
    <row r="23" spans="1:10" ht="18" x14ac:dyDescent="0.25">
      <c r="A23" s="19"/>
      <c r="B23" s="20"/>
      <c r="C23" s="20"/>
      <c r="D23" s="20"/>
      <c r="E23" s="20"/>
      <c r="F23" s="20"/>
      <c r="G23" s="20"/>
      <c r="H23" s="21"/>
      <c r="I23" s="21"/>
      <c r="J23" s="21"/>
    </row>
    <row r="24" spans="1:10" ht="15.75" x14ac:dyDescent="0.25">
      <c r="A24" s="83" t="s">
        <v>47</v>
      </c>
      <c r="B24" s="84"/>
      <c r="C24" s="84"/>
      <c r="D24" s="84"/>
      <c r="E24" s="84"/>
      <c r="F24" s="84"/>
      <c r="G24" s="84"/>
      <c r="H24" s="84"/>
      <c r="I24" s="84"/>
      <c r="J24" s="84"/>
    </row>
    <row r="25" spans="1:10" ht="15.75" x14ac:dyDescent="0.25">
      <c r="A25" s="40"/>
      <c r="B25" s="41"/>
      <c r="C25" s="41"/>
      <c r="D25" s="41"/>
      <c r="E25" s="41"/>
      <c r="F25" s="41"/>
      <c r="G25" s="41"/>
      <c r="H25" s="41"/>
      <c r="I25" s="41"/>
      <c r="J25" s="41"/>
    </row>
    <row r="26" spans="1:10" ht="25.5" x14ac:dyDescent="0.25">
      <c r="A26" s="26"/>
      <c r="B26" s="27"/>
      <c r="C26" s="27"/>
      <c r="D26" s="28"/>
      <c r="E26" s="29"/>
      <c r="F26" s="3" t="s">
        <v>99</v>
      </c>
      <c r="G26" s="3" t="s">
        <v>98</v>
      </c>
      <c r="H26" s="3" t="s">
        <v>100</v>
      </c>
      <c r="I26" s="3" t="s">
        <v>101</v>
      </c>
      <c r="J26" s="3" t="s">
        <v>102</v>
      </c>
    </row>
    <row r="27" spans="1:10" ht="15" customHeight="1" x14ac:dyDescent="0.25">
      <c r="A27" s="85" t="s">
        <v>48</v>
      </c>
      <c r="B27" s="86"/>
      <c r="C27" s="86"/>
      <c r="D27" s="86"/>
      <c r="E27" s="87"/>
      <c r="F27" s="69">
        <v>-0.53</v>
      </c>
      <c r="G27" s="69">
        <v>12983.23</v>
      </c>
      <c r="H27" s="69">
        <v>-237689.69</v>
      </c>
      <c r="I27" s="44">
        <v>0</v>
      </c>
      <c r="J27" s="45">
        <v>0</v>
      </c>
    </row>
    <row r="28" spans="1:10" ht="15" customHeight="1" x14ac:dyDescent="0.25">
      <c r="A28" s="81" t="s">
        <v>49</v>
      </c>
      <c r="B28" s="82"/>
      <c r="C28" s="82"/>
      <c r="D28" s="82"/>
      <c r="E28" s="82"/>
      <c r="F28" s="70">
        <f>F22+F27</f>
        <v>12983.230000000241</v>
      </c>
      <c r="G28" s="70">
        <f t="shared" ref="G28:J28" si="5">G22+G27</f>
        <v>1.8189894035458565E-11</v>
      </c>
      <c r="H28" s="70">
        <f t="shared" si="5"/>
        <v>0</v>
      </c>
      <c r="I28" s="46">
        <f t="shared" si="5"/>
        <v>0</v>
      </c>
      <c r="J28" s="47">
        <f t="shared" si="5"/>
        <v>0</v>
      </c>
    </row>
    <row r="29" spans="1:10" ht="45" customHeight="1" x14ac:dyDescent="0.25">
      <c r="A29" s="88" t="s">
        <v>50</v>
      </c>
      <c r="B29" s="89"/>
      <c r="C29" s="89"/>
      <c r="D29" s="89"/>
      <c r="E29" s="90"/>
      <c r="F29" s="70">
        <f>F14+F21+F27-F28</f>
        <v>0</v>
      </c>
      <c r="G29" s="70">
        <f t="shared" ref="G29:J29" si="6">G14+G21+G27-G28</f>
        <v>0</v>
      </c>
      <c r="H29" s="70">
        <f t="shared" si="6"/>
        <v>-5.8207660913467407E-11</v>
      </c>
      <c r="I29" s="46">
        <f t="shared" si="6"/>
        <v>0</v>
      </c>
      <c r="J29" s="47">
        <f t="shared" si="6"/>
        <v>0</v>
      </c>
    </row>
    <row r="30" spans="1:10" ht="15.75" x14ac:dyDescent="0.25">
      <c r="A30" s="48"/>
      <c r="B30" s="49"/>
      <c r="C30" s="49"/>
      <c r="D30" s="49"/>
      <c r="E30" s="49"/>
      <c r="F30" s="49"/>
      <c r="G30" s="49"/>
      <c r="H30" s="49"/>
      <c r="I30" s="49"/>
      <c r="J30" s="49"/>
    </row>
    <row r="31" spans="1:10" ht="15.75" x14ac:dyDescent="0.25">
      <c r="A31" s="91" t="s">
        <v>44</v>
      </c>
      <c r="B31" s="91"/>
      <c r="C31" s="91"/>
      <c r="D31" s="91"/>
      <c r="E31" s="91"/>
      <c r="F31" s="91"/>
      <c r="G31" s="91"/>
      <c r="H31" s="91"/>
      <c r="I31" s="91"/>
      <c r="J31" s="91"/>
    </row>
    <row r="32" spans="1:10" ht="18" x14ac:dyDescent="0.25">
      <c r="A32" s="50"/>
      <c r="B32" s="51"/>
      <c r="C32" s="51"/>
      <c r="D32" s="51"/>
      <c r="E32" s="51"/>
      <c r="F32" s="51"/>
      <c r="G32" s="51"/>
      <c r="H32" s="52"/>
      <c r="I32" s="52"/>
      <c r="J32" s="52"/>
    </row>
    <row r="33" spans="1:10" ht="25.5" x14ac:dyDescent="0.25">
      <c r="A33" s="53"/>
      <c r="B33" s="54"/>
      <c r="C33" s="54"/>
      <c r="D33" s="55"/>
      <c r="E33" s="56"/>
      <c r="F33" s="3" t="s">
        <v>99</v>
      </c>
      <c r="G33" s="3" t="s">
        <v>98</v>
      </c>
      <c r="H33" s="3" t="s">
        <v>100</v>
      </c>
      <c r="I33" s="3" t="s">
        <v>101</v>
      </c>
      <c r="J33" s="3" t="s">
        <v>102</v>
      </c>
    </row>
    <row r="34" spans="1:10" x14ac:dyDescent="0.25">
      <c r="A34" s="85" t="s">
        <v>48</v>
      </c>
      <c r="B34" s="86"/>
      <c r="C34" s="86"/>
      <c r="D34" s="86"/>
      <c r="E34" s="87"/>
      <c r="F34" s="44">
        <v>0</v>
      </c>
      <c r="G34" s="44">
        <f>F37</f>
        <v>0</v>
      </c>
      <c r="H34" s="44">
        <v>0</v>
      </c>
      <c r="I34" s="44">
        <f>H37</f>
        <v>0</v>
      </c>
      <c r="J34" s="45">
        <f>I37</f>
        <v>0</v>
      </c>
    </row>
    <row r="35" spans="1:10" ht="28.5" customHeight="1" x14ac:dyDescent="0.25">
      <c r="A35" s="85" t="s">
        <v>51</v>
      </c>
      <c r="B35" s="86"/>
      <c r="C35" s="86"/>
      <c r="D35" s="86"/>
      <c r="E35" s="87"/>
      <c r="F35" s="44">
        <v>0</v>
      </c>
      <c r="G35" s="44">
        <v>0</v>
      </c>
      <c r="H35" s="44">
        <v>0</v>
      </c>
      <c r="I35" s="44">
        <v>0</v>
      </c>
      <c r="J35" s="45">
        <v>0</v>
      </c>
    </row>
    <row r="36" spans="1:10" x14ac:dyDescent="0.25">
      <c r="A36" s="85" t="s">
        <v>52</v>
      </c>
      <c r="B36" s="92"/>
      <c r="C36" s="92"/>
      <c r="D36" s="92"/>
      <c r="E36" s="93"/>
      <c r="F36" s="44">
        <v>0</v>
      </c>
      <c r="G36" s="44">
        <v>0</v>
      </c>
      <c r="H36" s="44">
        <v>0</v>
      </c>
      <c r="I36" s="44">
        <v>0</v>
      </c>
      <c r="J36" s="45">
        <v>0</v>
      </c>
    </row>
    <row r="37" spans="1:10" ht="15" customHeight="1" x14ac:dyDescent="0.25">
      <c r="A37" s="81" t="s">
        <v>49</v>
      </c>
      <c r="B37" s="82"/>
      <c r="C37" s="82"/>
      <c r="D37" s="82"/>
      <c r="E37" s="82"/>
      <c r="F37" s="32">
        <f>F34-F35+F36</f>
        <v>0</v>
      </c>
      <c r="G37" s="32">
        <f t="shared" ref="G37:J37" si="7">G34-G35+G36</f>
        <v>0</v>
      </c>
      <c r="H37" s="32">
        <f t="shared" si="7"/>
        <v>0</v>
      </c>
      <c r="I37" s="32">
        <f t="shared" si="7"/>
        <v>0</v>
      </c>
      <c r="J37" s="57">
        <f t="shared" si="7"/>
        <v>0</v>
      </c>
    </row>
    <row r="38" spans="1:10" ht="17.25" customHeight="1" x14ac:dyDescent="0.25"/>
    <row r="39" spans="1:10" x14ac:dyDescent="0.25">
      <c r="A39" s="79"/>
      <c r="B39" s="80"/>
      <c r="C39" s="80"/>
      <c r="D39" s="80"/>
      <c r="E39" s="80"/>
      <c r="F39" s="80"/>
      <c r="G39" s="80"/>
      <c r="H39" s="80"/>
      <c r="I39" s="80"/>
      <c r="J39" s="80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0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83" t="s">
        <v>105</v>
      </c>
      <c r="B1" s="83"/>
      <c r="C1" s="83"/>
      <c r="D1" s="83"/>
      <c r="E1" s="83"/>
      <c r="F1" s="83"/>
      <c r="G1" s="83"/>
      <c r="H1" s="83"/>
      <c r="I1" s="78"/>
      <c r="J1" s="78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83" t="s">
        <v>16</v>
      </c>
      <c r="B3" s="83"/>
      <c r="C3" s="83"/>
      <c r="D3" s="83"/>
      <c r="E3" s="83"/>
      <c r="F3" s="83"/>
      <c r="G3" s="83"/>
      <c r="H3" s="83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83" t="s">
        <v>4</v>
      </c>
      <c r="B5" s="83"/>
      <c r="C5" s="83"/>
      <c r="D5" s="83"/>
      <c r="E5" s="83"/>
      <c r="F5" s="83"/>
      <c r="G5" s="83"/>
      <c r="H5" s="83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25">
      <c r="A7" s="83" t="s">
        <v>33</v>
      </c>
      <c r="B7" s="83"/>
      <c r="C7" s="83"/>
      <c r="D7" s="83"/>
      <c r="E7" s="83"/>
      <c r="F7" s="83"/>
      <c r="G7" s="83"/>
      <c r="H7" s="83"/>
    </row>
    <row r="8" spans="1:10" ht="18" x14ac:dyDescent="0.25">
      <c r="A8" s="4"/>
      <c r="B8" s="4"/>
      <c r="C8" s="4"/>
      <c r="D8" s="4"/>
      <c r="E8" s="4"/>
      <c r="F8" s="4"/>
      <c r="G8" s="5"/>
      <c r="H8" s="5"/>
    </row>
    <row r="9" spans="1:10" ht="25.5" x14ac:dyDescent="0.25">
      <c r="A9" s="18" t="s">
        <v>5</v>
      </c>
      <c r="B9" s="17" t="s">
        <v>6</v>
      </c>
      <c r="C9" s="17" t="s">
        <v>3</v>
      </c>
      <c r="D9" s="17" t="s">
        <v>99</v>
      </c>
      <c r="E9" s="18" t="s">
        <v>98</v>
      </c>
      <c r="F9" s="18" t="s">
        <v>100</v>
      </c>
      <c r="G9" s="18" t="s">
        <v>103</v>
      </c>
      <c r="H9" s="18" t="s">
        <v>102</v>
      </c>
    </row>
    <row r="10" spans="1:10" x14ac:dyDescent="0.25">
      <c r="A10" s="37"/>
      <c r="B10" s="38"/>
      <c r="C10" s="36" t="s">
        <v>0</v>
      </c>
      <c r="D10" s="71">
        <f>D11+D16</f>
        <v>2814044.58</v>
      </c>
      <c r="E10" s="71">
        <f>E11+E16</f>
        <v>3468907</v>
      </c>
      <c r="F10" s="71">
        <f>F11+F16</f>
        <v>3261424.69</v>
      </c>
      <c r="G10" s="59">
        <f>G11+G16</f>
        <v>4601120</v>
      </c>
      <c r="H10" s="59">
        <f>H11+H16</f>
        <v>4600940</v>
      </c>
    </row>
    <row r="11" spans="1:10" ht="15.75" customHeight="1" x14ac:dyDescent="0.25">
      <c r="A11" s="11">
        <v>6</v>
      </c>
      <c r="B11" s="11"/>
      <c r="C11" s="11" t="s">
        <v>7</v>
      </c>
      <c r="D11" s="72">
        <f>SUM(D12:D15)</f>
        <v>2758833.23</v>
      </c>
      <c r="E11" s="72">
        <f>SUM(E12:E15)</f>
        <v>3468697</v>
      </c>
      <c r="F11" s="72">
        <f>SUM(F12:F15)</f>
        <v>3261304.69</v>
      </c>
      <c r="G11" s="58">
        <f>SUM(G12:G15)</f>
        <v>4600940</v>
      </c>
      <c r="H11" s="58">
        <f>SUM(H12:H15)</f>
        <v>4600940</v>
      </c>
    </row>
    <row r="12" spans="1:10" ht="38.25" x14ac:dyDescent="0.25">
      <c r="A12" s="11"/>
      <c r="B12" s="15">
        <v>63</v>
      </c>
      <c r="C12" s="15" t="s">
        <v>23</v>
      </c>
      <c r="D12" s="77">
        <v>55882.239999999998</v>
      </c>
      <c r="E12" s="73">
        <v>40664</v>
      </c>
      <c r="F12" s="73">
        <v>17340</v>
      </c>
      <c r="G12" s="9">
        <v>43664</v>
      </c>
      <c r="H12" s="9">
        <v>43664</v>
      </c>
    </row>
    <row r="13" spans="1:10" ht="51" x14ac:dyDescent="0.25">
      <c r="A13" s="11"/>
      <c r="B13" s="15">
        <v>65</v>
      </c>
      <c r="C13" s="15" t="s">
        <v>53</v>
      </c>
      <c r="D13" s="77">
        <v>445184.86</v>
      </c>
      <c r="E13" s="73">
        <v>503700</v>
      </c>
      <c r="F13" s="73">
        <v>321808</v>
      </c>
      <c r="G13" s="9">
        <v>532500</v>
      </c>
      <c r="H13" s="9">
        <v>532500</v>
      </c>
    </row>
    <row r="14" spans="1:10" ht="51" x14ac:dyDescent="0.25">
      <c r="A14" s="11"/>
      <c r="B14" s="15">
        <v>66</v>
      </c>
      <c r="C14" s="15" t="s">
        <v>94</v>
      </c>
      <c r="D14" s="77">
        <v>73121.11</v>
      </c>
      <c r="E14" s="73">
        <v>88700</v>
      </c>
      <c r="F14" s="73">
        <v>20000</v>
      </c>
      <c r="G14" s="9">
        <v>95700</v>
      </c>
      <c r="H14" s="9">
        <v>95700</v>
      </c>
    </row>
    <row r="15" spans="1:10" ht="38.25" x14ac:dyDescent="0.25">
      <c r="A15" s="12"/>
      <c r="B15" s="12">
        <v>67</v>
      </c>
      <c r="C15" s="15" t="s">
        <v>24</v>
      </c>
      <c r="D15" s="77">
        <v>2184645.02</v>
      </c>
      <c r="E15" s="73">
        <v>2835633</v>
      </c>
      <c r="F15" s="73">
        <v>2902156.69</v>
      </c>
      <c r="G15" s="9">
        <v>3929076</v>
      </c>
      <c r="H15" s="9">
        <v>3929076</v>
      </c>
    </row>
    <row r="16" spans="1:10" ht="25.5" x14ac:dyDescent="0.25">
      <c r="A16" s="14">
        <v>7</v>
      </c>
      <c r="B16" s="14"/>
      <c r="C16" s="22" t="s">
        <v>8</v>
      </c>
      <c r="D16" s="72">
        <f>SUM(D17)</f>
        <v>55211.35</v>
      </c>
      <c r="E16" s="72">
        <f>SUM(E17)</f>
        <v>210</v>
      </c>
      <c r="F16" s="72">
        <f>SUM(F17)</f>
        <v>120</v>
      </c>
      <c r="G16" s="58">
        <f>SUM(G17)</f>
        <v>180</v>
      </c>
      <c r="H16" s="58">
        <f>SUM(H17)</f>
        <v>0</v>
      </c>
    </row>
    <row r="17" spans="1:8" ht="38.25" x14ac:dyDescent="0.25">
      <c r="A17" s="15"/>
      <c r="B17" s="15">
        <v>72</v>
      </c>
      <c r="C17" s="23" t="s">
        <v>22</v>
      </c>
      <c r="D17" s="77">
        <v>55211.35</v>
      </c>
      <c r="E17" s="73">
        <v>210</v>
      </c>
      <c r="F17" s="73">
        <v>120</v>
      </c>
      <c r="G17" s="9">
        <v>180</v>
      </c>
      <c r="H17" s="10">
        <v>0</v>
      </c>
    </row>
    <row r="20" spans="1:8" ht="15.75" x14ac:dyDescent="0.25">
      <c r="A20" s="83" t="s">
        <v>34</v>
      </c>
      <c r="B20" s="101"/>
      <c r="C20" s="101"/>
      <c r="D20" s="101"/>
      <c r="E20" s="101"/>
      <c r="F20" s="101"/>
      <c r="G20" s="101"/>
      <c r="H20" s="101"/>
    </row>
    <row r="21" spans="1:8" ht="18" x14ac:dyDescent="0.25">
      <c r="A21" s="4"/>
      <c r="B21" s="4"/>
      <c r="C21" s="4"/>
      <c r="D21" s="4"/>
      <c r="E21" s="4"/>
      <c r="F21" s="4"/>
      <c r="G21" s="5"/>
      <c r="H21" s="5"/>
    </row>
    <row r="22" spans="1:8" ht="25.5" x14ac:dyDescent="0.25">
      <c r="A22" s="18" t="s">
        <v>5</v>
      </c>
      <c r="B22" s="17" t="s">
        <v>6</v>
      </c>
      <c r="C22" s="17" t="s">
        <v>9</v>
      </c>
      <c r="D22" s="17" t="s">
        <v>99</v>
      </c>
      <c r="E22" s="18" t="s">
        <v>98</v>
      </c>
      <c r="F22" s="18" t="s">
        <v>100</v>
      </c>
      <c r="G22" s="18" t="s">
        <v>103</v>
      </c>
      <c r="H22" s="18" t="s">
        <v>102</v>
      </c>
    </row>
    <row r="23" spans="1:8" x14ac:dyDescent="0.25">
      <c r="A23" s="37"/>
      <c r="B23" s="38"/>
      <c r="C23" s="36" t="s">
        <v>1</v>
      </c>
      <c r="D23" s="71">
        <f>D24+D28</f>
        <v>2801060.82</v>
      </c>
      <c r="E23" s="71">
        <f>E24+E28</f>
        <v>3481890.23</v>
      </c>
      <c r="F23" s="59">
        <f>F24+F28</f>
        <v>3023735</v>
      </c>
      <c r="G23" s="59">
        <f>G24+G28</f>
        <v>4601120</v>
      </c>
      <c r="H23" s="59">
        <f>H24+H28</f>
        <v>4600940</v>
      </c>
    </row>
    <row r="24" spans="1:8" ht="15.75" customHeight="1" x14ac:dyDescent="0.25">
      <c r="A24" s="11">
        <v>3</v>
      </c>
      <c r="B24" s="11"/>
      <c r="C24" s="11" t="s">
        <v>10</v>
      </c>
      <c r="D24" s="72">
        <f>SUM(D25:D27)</f>
        <v>2710703</v>
      </c>
      <c r="E24" s="72">
        <f>SUM(E25:E27)</f>
        <v>3414450.23</v>
      </c>
      <c r="F24" s="58">
        <f>SUM(F25:F27)</f>
        <v>2993684</v>
      </c>
      <c r="G24" s="58">
        <f>SUM(G25:G27)</f>
        <v>4571120</v>
      </c>
      <c r="H24" s="58">
        <f>SUM(H25:H27)</f>
        <v>4570940</v>
      </c>
    </row>
    <row r="25" spans="1:8" ht="15.75" customHeight="1" x14ac:dyDescent="0.25">
      <c r="A25" s="11"/>
      <c r="B25" s="15">
        <v>31</v>
      </c>
      <c r="C25" s="15" t="s">
        <v>11</v>
      </c>
      <c r="D25" s="77">
        <v>2157413.2999999998</v>
      </c>
      <c r="E25" s="73">
        <v>2778692.32</v>
      </c>
      <c r="F25" s="9">
        <v>2548411</v>
      </c>
      <c r="G25" s="9">
        <v>3884000</v>
      </c>
      <c r="H25" s="9">
        <v>3884000</v>
      </c>
    </row>
    <row r="26" spans="1:8" x14ac:dyDescent="0.25">
      <c r="A26" s="12"/>
      <c r="B26" s="12">
        <v>32</v>
      </c>
      <c r="C26" s="12" t="s">
        <v>19</v>
      </c>
      <c r="D26" s="77">
        <v>553289.6</v>
      </c>
      <c r="E26" s="73">
        <v>635637.91</v>
      </c>
      <c r="F26" s="9">
        <v>445271</v>
      </c>
      <c r="G26" s="9">
        <v>687000</v>
      </c>
      <c r="H26" s="9">
        <v>686820</v>
      </c>
    </row>
    <row r="27" spans="1:8" x14ac:dyDescent="0.25">
      <c r="A27" s="12"/>
      <c r="B27" s="12">
        <v>34</v>
      </c>
      <c r="C27" s="12" t="s">
        <v>54</v>
      </c>
      <c r="D27" s="77">
        <v>0.1</v>
      </c>
      <c r="E27" s="73">
        <v>120</v>
      </c>
      <c r="F27" s="9">
        <v>2</v>
      </c>
      <c r="G27" s="9">
        <v>120</v>
      </c>
      <c r="H27" s="9">
        <v>120</v>
      </c>
    </row>
    <row r="28" spans="1:8" ht="25.5" x14ac:dyDescent="0.25">
      <c r="A28" s="14">
        <v>4</v>
      </c>
      <c r="B28" s="14"/>
      <c r="C28" s="22" t="s">
        <v>12</v>
      </c>
      <c r="D28" s="72">
        <f>SUM(D29:D30)</f>
        <v>90357.82</v>
      </c>
      <c r="E28" s="72">
        <f>SUM(E29:E30)</f>
        <v>67440</v>
      </c>
      <c r="F28" s="58">
        <f>SUM(F29:F30)</f>
        <v>30051</v>
      </c>
      <c r="G28" s="58">
        <f>SUM(G29:G30)</f>
        <v>30000</v>
      </c>
      <c r="H28" s="58">
        <f>SUM(H29:H30)</f>
        <v>30000</v>
      </c>
    </row>
    <row r="29" spans="1:8" ht="38.25" x14ac:dyDescent="0.25">
      <c r="A29" s="15"/>
      <c r="B29" s="15">
        <v>42</v>
      </c>
      <c r="C29" s="23" t="s">
        <v>25</v>
      </c>
      <c r="D29" s="77">
        <v>90357.82</v>
      </c>
      <c r="E29" s="73">
        <v>67440</v>
      </c>
      <c r="F29" s="9">
        <v>30051</v>
      </c>
      <c r="G29" s="9">
        <v>30000</v>
      </c>
      <c r="H29" s="9">
        <v>30000</v>
      </c>
    </row>
    <row r="30" spans="1:8" ht="25.5" x14ac:dyDescent="0.25">
      <c r="A30" s="15"/>
      <c r="B30" s="15">
        <v>45</v>
      </c>
      <c r="C30" s="23" t="s">
        <v>55</v>
      </c>
      <c r="D30" s="77"/>
      <c r="E30" s="73"/>
      <c r="F30" s="9"/>
      <c r="G30" s="9"/>
      <c r="H30" s="10"/>
    </row>
  </sheetData>
  <mergeCells count="5">
    <mergeCell ref="A20:H20"/>
    <mergeCell ref="A3:H3"/>
    <mergeCell ref="A5:H5"/>
    <mergeCell ref="A7:H7"/>
    <mergeCell ref="A1:H1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0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83" t="s">
        <v>105</v>
      </c>
      <c r="B1" s="83"/>
      <c r="C1" s="83"/>
      <c r="D1" s="83"/>
      <c r="E1" s="83"/>
      <c r="F1" s="83"/>
      <c r="G1" s="78"/>
      <c r="H1" s="78"/>
      <c r="I1" s="78"/>
      <c r="J1" s="78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83" t="s">
        <v>16</v>
      </c>
      <c r="B3" s="83"/>
      <c r="C3" s="83"/>
      <c r="D3" s="83"/>
      <c r="E3" s="83"/>
      <c r="F3" s="83"/>
    </row>
    <row r="4" spans="1:10" ht="18" x14ac:dyDescent="0.25">
      <c r="B4" s="4"/>
      <c r="C4" s="4"/>
      <c r="D4" s="4"/>
      <c r="E4" s="5"/>
      <c r="F4" s="5"/>
    </row>
    <row r="5" spans="1:10" ht="18" customHeight="1" x14ac:dyDescent="0.25">
      <c r="A5" s="83" t="s">
        <v>4</v>
      </c>
      <c r="B5" s="83"/>
      <c r="C5" s="83"/>
      <c r="D5" s="83"/>
      <c r="E5" s="83"/>
      <c r="F5" s="83"/>
    </row>
    <row r="6" spans="1:10" ht="18" x14ac:dyDescent="0.25">
      <c r="A6" s="4"/>
      <c r="B6" s="4"/>
      <c r="C6" s="4"/>
      <c r="D6" s="4"/>
      <c r="E6" s="5"/>
      <c r="F6" s="5"/>
    </row>
    <row r="7" spans="1:10" ht="15.75" customHeight="1" x14ac:dyDescent="0.25">
      <c r="A7" s="83" t="s">
        <v>35</v>
      </c>
      <c r="B7" s="83"/>
      <c r="C7" s="83"/>
      <c r="D7" s="83"/>
      <c r="E7" s="83"/>
      <c r="F7" s="83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8" t="s">
        <v>37</v>
      </c>
      <c r="B9" s="17" t="s">
        <v>99</v>
      </c>
      <c r="C9" s="18" t="s">
        <v>98</v>
      </c>
      <c r="D9" s="18" t="s">
        <v>100</v>
      </c>
      <c r="E9" s="18" t="s">
        <v>103</v>
      </c>
      <c r="F9" s="18" t="s">
        <v>102</v>
      </c>
    </row>
    <row r="10" spans="1:10" x14ac:dyDescent="0.25">
      <c r="A10" s="39" t="s">
        <v>0</v>
      </c>
      <c r="B10" s="71">
        <f>B11+B13+B15+B17+B19+B21</f>
        <v>2814044.5799999996</v>
      </c>
      <c r="C10" s="71">
        <f>C11+C13+C15+C17+C19+C21</f>
        <v>3468907</v>
      </c>
      <c r="D10" s="71">
        <f>D11+D13+D15+D17+D19+D21</f>
        <v>3261424.69</v>
      </c>
      <c r="E10" s="59">
        <f>E11+E13+E15+E17+E19+E21</f>
        <v>4601120</v>
      </c>
      <c r="F10" s="59">
        <f>F11+F13+F15+F17+F19+F21</f>
        <v>4600940</v>
      </c>
    </row>
    <row r="11" spans="1:10" x14ac:dyDescent="0.25">
      <c r="A11" s="22" t="s">
        <v>40</v>
      </c>
      <c r="B11" s="74">
        <f>SUM(B12)</f>
        <v>2139089.7599999998</v>
      </c>
      <c r="C11" s="74">
        <f>SUM(C12)</f>
        <v>2730693</v>
      </c>
      <c r="D11" s="74">
        <f>SUM(D12)</f>
        <v>2894551.69</v>
      </c>
      <c r="E11" s="65">
        <f>SUM(E12)</f>
        <v>3824076</v>
      </c>
      <c r="F11" s="65">
        <f>SUM(F12)</f>
        <v>3824076</v>
      </c>
    </row>
    <row r="12" spans="1:10" x14ac:dyDescent="0.25">
      <c r="A12" s="13" t="s">
        <v>59</v>
      </c>
      <c r="B12" s="75">
        <v>2139089.7599999998</v>
      </c>
      <c r="C12" s="75">
        <v>2730693</v>
      </c>
      <c r="D12" s="75">
        <v>2894551.69</v>
      </c>
      <c r="E12" s="62">
        <v>3824076</v>
      </c>
      <c r="F12" s="62">
        <v>3824076</v>
      </c>
    </row>
    <row r="13" spans="1:10" x14ac:dyDescent="0.25">
      <c r="A13" s="22" t="s">
        <v>41</v>
      </c>
      <c r="B13" s="74">
        <f>SUM(B14)</f>
        <v>75944.94</v>
      </c>
      <c r="C13" s="74">
        <f>SUM(C14)</f>
        <v>91000</v>
      </c>
      <c r="D13" s="74">
        <f>SUM(D14)</f>
        <v>20648</v>
      </c>
      <c r="E13" s="65">
        <f>SUM(E14)</f>
        <v>96500</v>
      </c>
      <c r="F13" s="65">
        <f>SUM(F14)</f>
        <v>96500</v>
      </c>
    </row>
    <row r="14" spans="1:10" x14ac:dyDescent="0.25">
      <c r="A14" s="13" t="s">
        <v>60</v>
      </c>
      <c r="B14" s="75">
        <v>75944.94</v>
      </c>
      <c r="C14" s="75">
        <v>91000</v>
      </c>
      <c r="D14" s="75">
        <v>20648</v>
      </c>
      <c r="E14" s="62">
        <v>96500</v>
      </c>
      <c r="F14" s="62">
        <v>96500</v>
      </c>
    </row>
    <row r="15" spans="1:10" ht="25.5" x14ac:dyDescent="0.25">
      <c r="A15" s="11" t="s">
        <v>39</v>
      </c>
      <c r="B15" s="72">
        <f>SUM(B16)</f>
        <v>439736.03</v>
      </c>
      <c r="C15" s="72">
        <f>SUM(C16)</f>
        <v>500000</v>
      </c>
      <c r="D15" s="72">
        <f>SUM(D16)</f>
        <v>321160</v>
      </c>
      <c r="E15" s="58">
        <f>SUM(E16)</f>
        <v>530000</v>
      </c>
      <c r="F15" s="58">
        <f>SUM(F16)</f>
        <v>530000</v>
      </c>
    </row>
    <row r="16" spans="1:10" ht="25.5" x14ac:dyDescent="0.25">
      <c r="A16" s="16" t="s">
        <v>61</v>
      </c>
      <c r="B16" s="76">
        <v>439736.03</v>
      </c>
      <c r="C16" s="75">
        <v>500000</v>
      </c>
      <c r="D16" s="75">
        <v>321160</v>
      </c>
      <c r="E16" s="62">
        <v>530000</v>
      </c>
      <c r="F16" s="62">
        <v>530000</v>
      </c>
    </row>
    <row r="17" spans="1:6" x14ac:dyDescent="0.25">
      <c r="A17" s="39" t="s">
        <v>38</v>
      </c>
      <c r="B17" s="72">
        <f>SUM(B18)</f>
        <v>101437.5</v>
      </c>
      <c r="C17" s="72">
        <f>SUM(C18)</f>
        <v>145604</v>
      </c>
      <c r="D17" s="72">
        <f>SUM(D18)</f>
        <v>24945</v>
      </c>
      <c r="E17" s="58">
        <f>SUM(E18)</f>
        <v>148664</v>
      </c>
      <c r="F17" s="58">
        <f>SUM(F18)</f>
        <v>148664</v>
      </c>
    </row>
    <row r="18" spans="1:6" x14ac:dyDescent="0.25">
      <c r="A18" s="13" t="s">
        <v>62</v>
      </c>
      <c r="B18" s="76">
        <v>101437.5</v>
      </c>
      <c r="C18" s="75">
        <v>145604</v>
      </c>
      <c r="D18" s="75">
        <v>24945</v>
      </c>
      <c r="E18" s="62">
        <v>148664</v>
      </c>
      <c r="F18" s="62">
        <v>148664</v>
      </c>
    </row>
    <row r="19" spans="1:6" x14ac:dyDescent="0.25">
      <c r="A19" s="39" t="s">
        <v>63</v>
      </c>
      <c r="B19" s="72">
        <f>SUM(B20)</f>
        <v>0</v>
      </c>
      <c r="C19" s="72">
        <f>SUM(C20)</f>
        <v>700</v>
      </c>
      <c r="D19" s="72">
        <f>SUM(D20)</f>
        <v>0</v>
      </c>
      <c r="E19" s="58">
        <f>SUM(E20)</f>
        <v>700</v>
      </c>
      <c r="F19" s="58">
        <f>SUM(F20)</f>
        <v>700</v>
      </c>
    </row>
    <row r="20" spans="1:6" x14ac:dyDescent="0.25">
      <c r="A20" s="13" t="s">
        <v>64</v>
      </c>
      <c r="B20" s="76">
        <v>0</v>
      </c>
      <c r="C20" s="75">
        <v>700</v>
      </c>
      <c r="D20" s="75">
        <v>0</v>
      </c>
      <c r="E20" s="62">
        <v>700</v>
      </c>
      <c r="F20" s="62">
        <v>700</v>
      </c>
    </row>
    <row r="21" spans="1:6" ht="51" x14ac:dyDescent="0.25">
      <c r="A21" s="39" t="s">
        <v>65</v>
      </c>
      <c r="B21" s="72">
        <f>SUM(B22)</f>
        <v>57836.35</v>
      </c>
      <c r="C21" s="72">
        <f>SUM(C22)</f>
        <v>910</v>
      </c>
      <c r="D21" s="72">
        <f>SUM(D22)</f>
        <v>120</v>
      </c>
      <c r="E21" s="58">
        <f>SUM(E22)</f>
        <v>1180</v>
      </c>
      <c r="F21" s="58">
        <f>SUM(F22)</f>
        <v>1000</v>
      </c>
    </row>
    <row r="22" spans="1:6" ht="38.25" x14ac:dyDescent="0.25">
      <c r="A22" s="64" t="s">
        <v>66</v>
      </c>
      <c r="B22" s="76">
        <v>57836.35</v>
      </c>
      <c r="C22" s="75">
        <v>910</v>
      </c>
      <c r="D22" s="75">
        <v>120</v>
      </c>
      <c r="E22" s="62">
        <v>1180</v>
      </c>
      <c r="F22" s="62">
        <v>1000</v>
      </c>
    </row>
    <row r="25" spans="1:6" ht="15.75" customHeight="1" x14ac:dyDescent="0.25">
      <c r="A25" s="83" t="s">
        <v>36</v>
      </c>
      <c r="B25" s="83"/>
      <c r="C25" s="83"/>
      <c r="D25" s="83"/>
      <c r="E25" s="83"/>
      <c r="F25" s="83"/>
    </row>
    <row r="26" spans="1:6" ht="18" x14ac:dyDescent="0.25">
      <c r="A26" s="4"/>
      <c r="B26" s="4"/>
      <c r="C26" s="4"/>
      <c r="D26" s="4"/>
      <c r="E26" s="5"/>
      <c r="F26" s="5"/>
    </row>
    <row r="27" spans="1:6" ht="25.5" x14ac:dyDescent="0.25">
      <c r="A27" s="18" t="s">
        <v>37</v>
      </c>
      <c r="B27" s="17" t="s">
        <v>99</v>
      </c>
      <c r="C27" s="18" t="s">
        <v>98</v>
      </c>
      <c r="D27" s="18" t="s">
        <v>100</v>
      </c>
      <c r="E27" s="18" t="s">
        <v>103</v>
      </c>
      <c r="F27" s="18" t="s">
        <v>102</v>
      </c>
    </row>
    <row r="28" spans="1:6" x14ac:dyDescent="0.25">
      <c r="A28" s="39" t="s">
        <v>1</v>
      </c>
      <c r="B28" s="71">
        <f>B29+B31+B33+B35+B37+B39</f>
        <v>2801060.82</v>
      </c>
      <c r="C28" s="71">
        <f>C29+C31+C33+C35+C37+C39</f>
        <v>3481890.23</v>
      </c>
      <c r="D28" s="71">
        <f>D29+D31+D33+D35+D37+D39</f>
        <v>3023735</v>
      </c>
      <c r="E28" s="59">
        <f>E29+E31+E33+E35+E37+E39</f>
        <v>4601120</v>
      </c>
      <c r="F28" s="59">
        <f>F29+F31+F33+F35+F37+F39</f>
        <v>4600940</v>
      </c>
    </row>
    <row r="29" spans="1:6" ht="15.75" customHeight="1" x14ac:dyDescent="0.25">
      <c r="A29" s="22" t="s">
        <v>40</v>
      </c>
      <c r="B29" s="74">
        <f>SUM(B30)</f>
        <v>2139089.7599999998</v>
      </c>
      <c r="C29" s="74">
        <f>SUM(C30)</f>
        <v>2730693</v>
      </c>
      <c r="D29" s="74">
        <f>SUM(D30)</f>
        <v>2656862</v>
      </c>
      <c r="E29" s="65">
        <f>SUM(E30)</f>
        <v>3824076</v>
      </c>
      <c r="F29" s="65">
        <f>SUM(F30)</f>
        <v>3824076</v>
      </c>
    </row>
    <row r="30" spans="1:6" x14ac:dyDescent="0.25">
      <c r="A30" s="13" t="s">
        <v>59</v>
      </c>
      <c r="B30" s="75">
        <v>2139089.7599999998</v>
      </c>
      <c r="C30" s="75">
        <v>2730693</v>
      </c>
      <c r="D30" s="75">
        <v>2656862</v>
      </c>
      <c r="E30" s="62">
        <v>3824076</v>
      </c>
      <c r="F30" s="62">
        <v>3824076</v>
      </c>
    </row>
    <row r="31" spans="1:6" x14ac:dyDescent="0.25">
      <c r="A31" s="22" t="s">
        <v>41</v>
      </c>
      <c r="B31" s="74">
        <f>SUM(B32)</f>
        <v>75944.94</v>
      </c>
      <c r="C31" s="74">
        <f>SUM(C32)</f>
        <v>91000</v>
      </c>
      <c r="D31" s="74">
        <f>SUM(D32)</f>
        <v>20648</v>
      </c>
      <c r="E31" s="65">
        <f>SUM(E32)</f>
        <v>96500</v>
      </c>
      <c r="F31" s="65">
        <f>SUM(F32)</f>
        <v>96500</v>
      </c>
    </row>
    <row r="32" spans="1:6" x14ac:dyDescent="0.25">
      <c r="A32" s="13" t="s">
        <v>60</v>
      </c>
      <c r="B32" s="75">
        <v>75944.94</v>
      </c>
      <c r="C32" s="75">
        <v>91000</v>
      </c>
      <c r="D32" s="75">
        <v>20648</v>
      </c>
      <c r="E32" s="62">
        <v>96500</v>
      </c>
      <c r="F32" s="62">
        <v>96500</v>
      </c>
    </row>
    <row r="33" spans="1:6" ht="25.5" x14ac:dyDescent="0.25">
      <c r="A33" s="11" t="s">
        <v>39</v>
      </c>
      <c r="B33" s="72">
        <f>SUM(B34)</f>
        <v>439735.5</v>
      </c>
      <c r="C33" s="72">
        <f>SUM(C34)</f>
        <v>500000</v>
      </c>
      <c r="D33" s="72">
        <f>SUM(D34)</f>
        <v>321160</v>
      </c>
      <c r="E33" s="58">
        <f>SUM(E34)</f>
        <v>530000</v>
      </c>
      <c r="F33" s="58">
        <f>SUM(F34)</f>
        <v>530000</v>
      </c>
    </row>
    <row r="34" spans="1:6" ht="25.5" x14ac:dyDescent="0.25">
      <c r="A34" s="16" t="s">
        <v>61</v>
      </c>
      <c r="B34" s="76">
        <v>439735.5</v>
      </c>
      <c r="C34" s="75">
        <v>500000</v>
      </c>
      <c r="D34" s="75">
        <v>321160</v>
      </c>
      <c r="E34" s="62">
        <v>530000</v>
      </c>
      <c r="F34" s="62">
        <v>530000</v>
      </c>
    </row>
    <row r="35" spans="1:6" x14ac:dyDescent="0.25">
      <c r="A35" s="39" t="s">
        <v>38</v>
      </c>
      <c r="B35" s="72">
        <f>SUM(B36)</f>
        <v>88454.27</v>
      </c>
      <c r="C35" s="72">
        <f>SUM(C36)</f>
        <v>158587.23000000001</v>
      </c>
      <c r="D35" s="72">
        <f>SUM(D36)</f>
        <v>24945</v>
      </c>
      <c r="E35" s="58">
        <f>SUM(E36)</f>
        <v>148664</v>
      </c>
      <c r="F35" s="58">
        <f>SUM(F36)</f>
        <v>148664</v>
      </c>
    </row>
    <row r="36" spans="1:6" x14ac:dyDescent="0.25">
      <c r="A36" s="13" t="s">
        <v>62</v>
      </c>
      <c r="B36" s="76">
        <v>88454.27</v>
      </c>
      <c r="C36" s="75">
        <v>158587.23000000001</v>
      </c>
      <c r="D36" s="75">
        <v>24945</v>
      </c>
      <c r="E36" s="62">
        <v>148664</v>
      </c>
      <c r="F36" s="62">
        <v>148664</v>
      </c>
    </row>
    <row r="37" spans="1:6" x14ac:dyDescent="0.25">
      <c r="A37" s="39" t="s">
        <v>63</v>
      </c>
      <c r="B37" s="72">
        <f>SUM(B38)</f>
        <v>0</v>
      </c>
      <c r="C37" s="72">
        <f>SUM(C38)</f>
        <v>700</v>
      </c>
      <c r="D37" s="72">
        <f>SUM(D38)</f>
        <v>0</v>
      </c>
      <c r="E37" s="58">
        <f>SUM(E38)</f>
        <v>700</v>
      </c>
      <c r="F37" s="58">
        <f>SUM(F38)</f>
        <v>700</v>
      </c>
    </row>
    <row r="38" spans="1:6" x14ac:dyDescent="0.25">
      <c r="A38" s="13" t="s">
        <v>64</v>
      </c>
      <c r="B38" s="76">
        <v>0</v>
      </c>
      <c r="C38" s="75">
        <v>700</v>
      </c>
      <c r="D38" s="75">
        <v>0</v>
      </c>
      <c r="E38" s="62">
        <v>700</v>
      </c>
      <c r="F38" s="63">
        <v>700</v>
      </c>
    </row>
    <row r="39" spans="1:6" ht="51" x14ac:dyDescent="0.25">
      <c r="A39" s="39" t="s">
        <v>65</v>
      </c>
      <c r="B39" s="72">
        <f>SUM(B40)</f>
        <v>57836.35</v>
      </c>
      <c r="C39" s="72">
        <f>SUM(C40)</f>
        <v>910</v>
      </c>
      <c r="D39" s="72">
        <f>SUM(D40)</f>
        <v>120</v>
      </c>
      <c r="E39" s="58">
        <f>SUM(E40)</f>
        <v>1180</v>
      </c>
      <c r="F39" s="58">
        <f>SUM(F40)</f>
        <v>1000</v>
      </c>
    </row>
    <row r="40" spans="1:6" ht="38.25" x14ac:dyDescent="0.25">
      <c r="A40" s="64" t="s">
        <v>66</v>
      </c>
      <c r="B40" s="76">
        <v>57836.35</v>
      </c>
      <c r="C40" s="75">
        <v>910</v>
      </c>
      <c r="D40" s="75">
        <v>120</v>
      </c>
      <c r="E40" s="62">
        <v>1180</v>
      </c>
      <c r="F40" s="63">
        <v>1000</v>
      </c>
    </row>
  </sheetData>
  <mergeCells count="5">
    <mergeCell ref="A3:F3"/>
    <mergeCell ref="A5:F5"/>
    <mergeCell ref="A7:F7"/>
    <mergeCell ref="A25:F25"/>
    <mergeCell ref="A1:F1"/>
  </mergeCells>
  <pageMargins left="0.7" right="0.7" top="0.75" bottom="0.75" header="0.3" footer="0.3"/>
  <pageSetup paperSize="9" scale="6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3"/>
  <sheetViews>
    <sheetView workbookViewId="0">
      <selection sqref="A1:F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83" t="s">
        <v>105</v>
      </c>
      <c r="B1" s="83"/>
      <c r="C1" s="83"/>
      <c r="D1" s="83"/>
      <c r="E1" s="83"/>
      <c r="F1" s="83"/>
      <c r="G1" s="78"/>
      <c r="H1" s="78"/>
      <c r="I1" s="78"/>
      <c r="J1" s="78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83" t="s">
        <v>16</v>
      </c>
      <c r="B3" s="83"/>
      <c r="C3" s="83"/>
      <c r="D3" s="83"/>
      <c r="E3" s="96"/>
      <c r="F3" s="96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83" t="s">
        <v>4</v>
      </c>
      <c r="B5" s="84"/>
      <c r="C5" s="84"/>
      <c r="D5" s="84"/>
      <c r="E5" s="84"/>
      <c r="F5" s="84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83" t="s">
        <v>13</v>
      </c>
      <c r="B7" s="101"/>
      <c r="C7" s="101"/>
      <c r="D7" s="101"/>
      <c r="E7" s="101"/>
      <c r="F7" s="101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8" t="s">
        <v>37</v>
      </c>
      <c r="B9" s="17" t="s">
        <v>99</v>
      </c>
      <c r="C9" s="18" t="s">
        <v>98</v>
      </c>
      <c r="D9" s="18" t="s">
        <v>100</v>
      </c>
      <c r="E9" s="18" t="s">
        <v>103</v>
      </c>
      <c r="F9" s="18" t="s">
        <v>102</v>
      </c>
    </row>
    <row r="10" spans="1:10" ht="15.75" customHeight="1" x14ac:dyDescent="0.25">
      <c r="A10" s="11" t="s">
        <v>14</v>
      </c>
      <c r="B10" s="72">
        <f>SUM(B11)</f>
        <v>2801060.82</v>
      </c>
      <c r="C10" s="72">
        <f>SUM(C11)</f>
        <v>3481890.23</v>
      </c>
      <c r="D10" s="58">
        <f>SUM(D11)</f>
        <v>3023735</v>
      </c>
      <c r="E10" s="58">
        <f>SUM(E11)</f>
        <v>4601120</v>
      </c>
      <c r="F10" s="58">
        <f>SUM(F11)</f>
        <v>4600940</v>
      </c>
    </row>
    <row r="11" spans="1:10" ht="15.75" customHeight="1" x14ac:dyDescent="0.25">
      <c r="A11" s="11" t="s">
        <v>56</v>
      </c>
      <c r="B11" s="72">
        <f>SUM(B12:B13)</f>
        <v>2801060.82</v>
      </c>
      <c r="C11" s="72">
        <f>SUM(C12:C13)</f>
        <v>3481890.23</v>
      </c>
      <c r="D11" s="58">
        <f>SUM(D12:D13)</f>
        <v>3023735</v>
      </c>
      <c r="E11" s="58">
        <f>SUM(E12:E13)</f>
        <v>4601120</v>
      </c>
      <c r="F11" s="58">
        <f>SUM(F12:F13)</f>
        <v>4600940</v>
      </c>
    </row>
    <row r="12" spans="1:10" x14ac:dyDescent="0.25">
      <c r="A12" s="16" t="s">
        <v>57</v>
      </c>
      <c r="B12" s="77">
        <v>2668083.38</v>
      </c>
      <c r="C12" s="73">
        <v>3339890.23</v>
      </c>
      <c r="D12" s="9">
        <v>2906159</v>
      </c>
      <c r="E12" s="9">
        <v>4414120</v>
      </c>
      <c r="F12" s="9">
        <v>4413940</v>
      </c>
    </row>
    <row r="13" spans="1:10" x14ac:dyDescent="0.25">
      <c r="A13" s="60" t="s">
        <v>58</v>
      </c>
      <c r="B13" s="77">
        <v>132977.44</v>
      </c>
      <c r="C13" s="73">
        <v>142000</v>
      </c>
      <c r="D13" s="9">
        <v>117576</v>
      </c>
      <c r="E13" s="9">
        <v>187000</v>
      </c>
      <c r="F13" s="9">
        <v>187000</v>
      </c>
    </row>
  </sheetData>
  <mergeCells count="4">
    <mergeCell ref="A3:F3"/>
    <mergeCell ref="A5:F5"/>
    <mergeCell ref="A7:F7"/>
    <mergeCell ref="A1:F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83" t="s">
        <v>105</v>
      </c>
      <c r="B1" s="83"/>
      <c r="C1" s="83"/>
      <c r="D1" s="83"/>
      <c r="E1" s="83"/>
      <c r="F1" s="83"/>
      <c r="G1" s="83"/>
      <c r="H1" s="83"/>
      <c r="I1" s="78"/>
      <c r="J1" s="78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83" t="s">
        <v>16</v>
      </c>
      <c r="B3" s="83"/>
      <c r="C3" s="83"/>
      <c r="D3" s="83"/>
      <c r="E3" s="83"/>
      <c r="F3" s="83"/>
      <c r="G3" s="83"/>
      <c r="H3" s="83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83" t="s">
        <v>42</v>
      </c>
      <c r="B5" s="83"/>
      <c r="C5" s="83"/>
      <c r="D5" s="83"/>
      <c r="E5" s="83"/>
      <c r="F5" s="83"/>
      <c r="G5" s="83"/>
      <c r="H5" s="83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</sheetData>
  <mergeCells count="3">
    <mergeCell ref="A3:H3"/>
    <mergeCell ref="A5:H5"/>
    <mergeCell ref="A1:H1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83" t="s">
        <v>105</v>
      </c>
      <c r="B1" s="83"/>
      <c r="C1" s="83"/>
      <c r="D1" s="83"/>
      <c r="E1" s="83"/>
      <c r="F1" s="83"/>
      <c r="G1" s="78"/>
      <c r="H1" s="78"/>
      <c r="I1" s="78"/>
      <c r="J1" s="78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83" t="s">
        <v>16</v>
      </c>
      <c r="B3" s="83"/>
      <c r="C3" s="83"/>
      <c r="D3" s="83"/>
      <c r="E3" s="83"/>
      <c r="F3" s="83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83" t="s">
        <v>43</v>
      </c>
      <c r="B5" s="83"/>
      <c r="C5" s="83"/>
      <c r="D5" s="83"/>
      <c r="E5" s="83"/>
      <c r="F5" s="83"/>
    </row>
    <row r="6" spans="1:10" ht="18" x14ac:dyDescent="0.25">
      <c r="A6" s="4"/>
      <c r="B6" s="4"/>
      <c r="C6" s="4"/>
      <c r="D6" s="4"/>
      <c r="E6" s="5"/>
      <c r="F6" s="5"/>
    </row>
  </sheetData>
  <mergeCells count="3">
    <mergeCell ref="A3:F3"/>
    <mergeCell ref="A5:F5"/>
    <mergeCell ref="A1:F1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FD77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10" ht="42" customHeight="1" x14ac:dyDescent="0.25">
      <c r="A1" s="83" t="s">
        <v>105</v>
      </c>
      <c r="B1" s="83"/>
      <c r="C1" s="83"/>
      <c r="D1" s="83"/>
      <c r="E1" s="83"/>
      <c r="F1" s="83"/>
      <c r="G1" s="83"/>
      <c r="H1" s="83"/>
      <c r="I1" s="83"/>
      <c r="J1" s="78"/>
    </row>
    <row r="2" spans="1:10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25">
      <c r="A3" s="83" t="s">
        <v>15</v>
      </c>
      <c r="B3" s="84"/>
      <c r="C3" s="84"/>
      <c r="D3" s="84"/>
      <c r="E3" s="84"/>
      <c r="F3" s="84"/>
      <c r="G3" s="84"/>
      <c r="H3" s="84"/>
      <c r="I3" s="84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25.5" x14ac:dyDescent="0.25">
      <c r="A5" s="115" t="s">
        <v>17</v>
      </c>
      <c r="B5" s="116"/>
      <c r="C5" s="117"/>
      <c r="D5" s="17" t="s">
        <v>18</v>
      </c>
      <c r="E5" s="17" t="s">
        <v>99</v>
      </c>
      <c r="F5" s="18" t="s">
        <v>98</v>
      </c>
      <c r="G5" s="18" t="s">
        <v>100</v>
      </c>
      <c r="H5" s="18" t="s">
        <v>103</v>
      </c>
      <c r="I5" s="18" t="s">
        <v>102</v>
      </c>
    </row>
    <row r="6" spans="1:10" x14ac:dyDescent="0.25">
      <c r="A6" s="109" t="s">
        <v>67</v>
      </c>
      <c r="B6" s="110"/>
      <c r="C6" s="111"/>
      <c r="D6" s="25" t="s">
        <v>68</v>
      </c>
      <c r="E6" s="72">
        <f>E7+E37+E43+E50</f>
        <v>2746561.8000000003</v>
      </c>
      <c r="F6" s="72">
        <f>F7+F37+F43+F50</f>
        <v>3426890.23</v>
      </c>
      <c r="G6" s="58">
        <f>G7+G37+G43+G50</f>
        <v>2956735</v>
      </c>
      <c r="H6" s="58">
        <f>H7+H37+H43+H50</f>
        <v>4525120</v>
      </c>
      <c r="I6" s="58">
        <f>I7+I37+I43+I50</f>
        <v>4524940</v>
      </c>
    </row>
    <row r="7" spans="1:10" ht="25.5" x14ac:dyDescent="0.25">
      <c r="A7" s="109" t="s">
        <v>69</v>
      </c>
      <c r="B7" s="110"/>
      <c r="C7" s="111"/>
      <c r="D7" s="25" t="s">
        <v>84</v>
      </c>
      <c r="E7" s="72">
        <f>E8+E14+E18+E25+E29+E32</f>
        <v>2674088.8600000003</v>
      </c>
      <c r="F7" s="72">
        <f>F8+F14+F18+F25+F29+F32</f>
        <v>3291950.23</v>
      </c>
      <c r="G7" s="58">
        <f>G8+G14+G18+G25+G29+G32</f>
        <v>2932790</v>
      </c>
      <c r="H7" s="58">
        <f>H8+H14+H18+H25+H29+H32</f>
        <v>4389120</v>
      </c>
      <c r="I7" s="58">
        <f>I8+I14+I18+I25+I29+I32</f>
        <v>4388940</v>
      </c>
    </row>
    <row r="8" spans="1:10" x14ac:dyDescent="0.25">
      <c r="A8" s="112" t="s">
        <v>70</v>
      </c>
      <c r="B8" s="113"/>
      <c r="C8" s="114"/>
      <c r="D8" s="35" t="s">
        <v>71</v>
      </c>
      <c r="E8" s="76">
        <f>E9+E12</f>
        <v>2084590.74</v>
      </c>
      <c r="F8" s="76">
        <f>F9+F12</f>
        <v>2675693</v>
      </c>
      <c r="G8" s="61">
        <f>G9+G12</f>
        <v>2589862</v>
      </c>
      <c r="H8" s="61">
        <f>H9+H12</f>
        <v>3748076</v>
      </c>
      <c r="I8" s="61">
        <f>I9+I12</f>
        <v>3748076</v>
      </c>
    </row>
    <row r="9" spans="1:10" x14ac:dyDescent="0.25">
      <c r="A9" s="105">
        <v>3</v>
      </c>
      <c r="B9" s="106"/>
      <c r="C9" s="107"/>
      <c r="D9" s="24" t="s">
        <v>10</v>
      </c>
      <c r="E9" s="77">
        <f>SUM(E10:E11)</f>
        <v>2074590.74</v>
      </c>
      <c r="F9" s="77">
        <f>SUM(F10:F11)</f>
        <v>2625693</v>
      </c>
      <c r="G9" s="8">
        <f>SUM(G10:G11)</f>
        <v>2573274</v>
      </c>
      <c r="H9" s="8">
        <f>SUM(H10:H11)</f>
        <v>3729926</v>
      </c>
      <c r="I9" s="8">
        <f>SUM(I10:I11)</f>
        <v>3729926</v>
      </c>
    </row>
    <row r="10" spans="1:10" x14ac:dyDescent="0.25">
      <c r="A10" s="102">
        <v>31</v>
      </c>
      <c r="B10" s="103"/>
      <c r="C10" s="104"/>
      <c r="D10" s="24" t="s">
        <v>11</v>
      </c>
      <c r="E10" s="77">
        <v>2062911.32</v>
      </c>
      <c r="F10" s="73">
        <v>2573693</v>
      </c>
      <c r="G10" s="9">
        <v>2532491</v>
      </c>
      <c r="H10" s="9">
        <v>3680300</v>
      </c>
      <c r="I10" s="9">
        <v>3680300</v>
      </c>
    </row>
    <row r="11" spans="1:10" x14ac:dyDescent="0.25">
      <c r="A11" s="102">
        <v>32</v>
      </c>
      <c r="B11" s="103"/>
      <c r="C11" s="104"/>
      <c r="D11" s="24" t="s">
        <v>19</v>
      </c>
      <c r="E11" s="77">
        <v>11679.42</v>
      </c>
      <c r="F11" s="73">
        <v>52000</v>
      </c>
      <c r="G11" s="9">
        <v>40783</v>
      </c>
      <c r="H11" s="9">
        <v>49626</v>
      </c>
      <c r="I11" s="9">
        <v>49626</v>
      </c>
    </row>
    <row r="12" spans="1:10" ht="25.5" x14ac:dyDescent="0.25">
      <c r="A12" s="105">
        <v>4</v>
      </c>
      <c r="B12" s="106"/>
      <c r="C12" s="107"/>
      <c r="D12" s="24" t="s">
        <v>12</v>
      </c>
      <c r="E12" s="77">
        <f>SUM(E13)</f>
        <v>10000</v>
      </c>
      <c r="F12" s="77">
        <f>SUM(F13)</f>
        <v>50000</v>
      </c>
      <c r="G12" s="8">
        <f>SUM(G13)</f>
        <v>16588</v>
      </c>
      <c r="H12" s="8">
        <f>SUM(H13)</f>
        <v>18150</v>
      </c>
      <c r="I12" s="8">
        <f>SUM(I13)</f>
        <v>18150</v>
      </c>
    </row>
    <row r="13" spans="1:10" ht="25.5" x14ac:dyDescent="0.25">
      <c r="A13" s="102">
        <v>42</v>
      </c>
      <c r="B13" s="103"/>
      <c r="C13" s="104"/>
      <c r="D13" s="24" t="s">
        <v>25</v>
      </c>
      <c r="E13" s="77">
        <v>10000</v>
      </c>
      <c r="F13" s="73">
        <v>50000</v>
      </c>
      <c r="G13" s="9">
        <v>16588</v>
      </c>
      <c r="H13" s="9">
        <v>18150</v>
      </c>
      <c r="I13" s="9">
        <v>18150</v>
      </c>
    </row>
    <row r="14" spans="1:10" x14ac:dyDescent="0.25">
      <c r="A14" s="112" t="s">
        <v>72</v>
      </c>
      <c r="B14" s="113"/>
      <c r="C14" s="114"/>
      <c r="D14" s="35" t="s">
        <v>73</v>
      </c>
      <c r="E14" s="76">
        <f>SUM(E15)</f>
        <v>75944.94</v>
      </c>
      <c r="F14" s="76">
        <f>SUM(F15)</f>
        <v>91000</v>
      </c>
      <c r="G14" s="61">
        <f>SUM(G15)</f>
        <v>20648</v>
      </c>
      <c r="H14" s="61">
        <f>SUM(H15)</f>
        <v>96500</v>
      </c>
      <c r="I14" s="61">
        <f>SUM(I15)</f>
        <v>96500</v>
      </c>
    </row>
    <row r="15" spans="1:10" x14ac:dyDescent="0.25">
      <c r="A15" s="105">
        <v>3</v>
      </c>
      <c r="B15" s="106"/>
      <c r="C15" s="107"/>
      <c r="D15" s="24" t="s">
        <v>10</v>
      </c>
      <c r="E15" s="77">
        <f>SUM(E16:E17)</f>
        <v>75944.94</v>
      </c>
      <c r="F15" s="77">
        <f>SUM(F16:F17)</f>
        <v>91000</v>
      </c>
      <c r="G15" s="8">
        <f>SUM(G16:G17)</f>
        <v>20648</v>
      </c>
      <c r="H15" s="8">
        <f>SUM(H16:H17)</f>
        <v>96500</v>
      </c>
      <c r="I15" s="8">
        <f>SUM(I16:I17)</f>
        <v>96500</v>
      </c>
    </row>
    <row r="16" spans="1:10" x14ac:dyDescent="0.25">
      <c r="A16" s="102">
        <v>31</v>
      </c>
      <c r="B16" s="103"/>
      <c r="C16" s="104"/>
      <c r="D16" s="24" t="s">
        <v>11</v>
      </c>
      <c r="E16" s="77">
        <v>60000</v>
      </c>
      <c r="F16" s="73">
        <v>75000</v>
      </c>
      <c r="G16" s="9">
        <v>15920</v>
      </c>
      <c r="H16" s="9">
        <v>80000</v>
      </c>
      <c r="I16" s="10">
        <v>80000</v>
      </c>
    </row>
    <row r="17" spans="1:9" x14ac:dyDescent="0.25">
      <c r="A17" s="102">
        <v>32</v>
      </c>
      <c r="B17" s="103"/>
      <c r="C17" s="104"/>
      <c r="D17" s="24" t="s">
        <v>19</v>
      </c>
      <c r="E17" s="77">
        <v>15944.94</v>
      </c>
      <c r="F17" s="73">
        <v>16000</v>
      </c>
      <c r="G17" s="9">
        <v>4728</v>
      </c>
      <c r="H17" s="9">
        <v>16500</v>
      </c>
      <c r="I17" s="10">
        <v>16500</v>
      </c>
    </row>
    <row r="18" spans="1:9" x14ac:dyDescent="0.25">
      <c r="A18" s="112" t="s">
        <v>74</v>
      </c>
      <c r="B18" s="113"/>
      <c r="C18" s="114"/>
      <c r="D18" s="35" t="s">
        <v>75</v>
      </c>
      <c r="E18" s="76">
        <f>E19+E23</f>
        <v>439735.5</v>
      </c>
      <c r="F18" s="76">
        <f>F19+F23</f>
        <v>500000</v>
      </c>
      <c r="G18" s="61">
        <f>G19+G23</f>
        <v>321160</v>
      </c>
      <c r="H18" s="61">
        <f>H19+H23</f>
        <v>530000</v>
      </c>
      <c r="I18" s="61">
        <f>I19+I23</f>
        <v>530000</v>
      </c>
    </row>
    <row r="19" spans="1:9" x14ac:dyDescent="0.25">
      <c r="A19" s="105">
        <v>3</v>
      </c>
      <c r="B19" s="106"/>
      <c r="C19" s="107"/>
      <c r="D19" s="24" t="s">
        <v>10</v>
      </c>
      <c r="E19" s="77">
        <f>SUM(E20:E22)</f>
        <v>423506.16</v>
      </c>
      <c r="F19" s="77">
        <f>SUM(F20:F22)</f>
        <v>490560</v>
      </c>
      <c r="G19" s="8">
        <f>SUM(G20:G22)</f>
        <v>315302</v>
      </c>
      <c r="H19" s="8">
        <f>SUM(H20:H22)</f>
        <v>523150</v>
      </c>
      <c r="I19" s="8">
        <f>SUM(I20:I22)</f>
        <v>523150</v>
      </c>
    </row>
    <row r="20" spans="1:9" x14ac:dyDescent="0.25">
      <c r="A20" s="102">
        <v>31</v>
      </c>
      <c r="B20" s="103"/>
      <c r="C20" s="104"/>
      <c r="D20" s="24" t="s">
        <v>11</v>
      </c>
      <c r="E20" s="77"/>
      <c r="F20" s="73">
        <v>20750</v>
      </c>
      <c r="G20" s="9">
        <v>0</v>
      </c>
      <c r="H20" s="9">
        <v>12700</v>
      </c>
      <c r="I20" s="9">
        <v>12700</v>
      </c>
    </row>
    <row r="21" spans="1:9" x14ac:dyDescent="0.25">
      <c r="A21" s="102">
        <v>32</v>
      </c>
      <c r="B21" s="103"/>
      <c r="C21" s="104"/>
      <c r="D21" s="24" t="s">
        <v>19</v>
      </c>
      <c r="E21" s="77">
        <v>423506.06</v>
      </c>
      <c r="F21" s="73">
        <v>469690</v>
      </c>
      <c r="G21" s="9">
        <v>315300</v>
      </c>
      <c r="H21" s="9">
        <v>510330</v>
      </c>
      <c r="I21" s="9">
        <v>510330</v>
      </c>
    </row>
    <row r="22" spans="1:9" x14ac:dyDescent="0.25">
      <c r="A22" s="102">
        <v>34</v>
      </c>
      <c r="B22" s="103"/>
      <c r="C22" s="104"/>
      <c r="D22" s="24" t="s">
        <v>54</v>
      </c>
      <c r="E22" s="77">
        <v>0.1</v>
      </c>
      <c r="F22" s="73">
        <v>120</v>
      </c>
      <c r="G22" s="9">
        <v>2</v>
      </c>
      <c r="H22" s="9">
        <v>120</v>
      </c>
      <c r="I22" s="10">
        <v>120</v>
      </c>
    </row>
    <row r="23" spans="1:9" ht="25.5" x14ac:dyDescent="0.25">
      <c r="A23" s="105">
        <v>4</v>
      </c>
      <c r="B23" s="106"/>
      <c r="C23" s="107"/>
      <c r="D23" s="24" t="s">
        <v>12</v>
      </c>
      <c r="E23" s="77">
        <f>SUM(E24)</f>
        <v>16229.34</v>
      </c>
      <c r="F23" s="77">
        <f>SUM(F24)</f>
        <v>9440</v>
      </c>
      <c r="G23" s="8">
        <f>SUM(G24)</f>
        <v>5858</v>
      </c>
      <c r="H23" s="8">
        <f>SUM(H24)</f>
        <v>6850</v>
      </c>
      <c r="I23" s="8">
        <f>SUM(I24)</f>
        <v>6850</v>
      </c>
    </row>
    <row r="24" spans="1:9" ht="25.5" x14ac:dyDescent="0.25">
      <c r="A24" s="102">
        <v>42</v>
      </c>
      <c r="B24" s="103"/>
      <c r="C24" s="104"/>
      <c r="D24" s="24" t="s">
        <v>25</v>
      </c>
      <c r="E24" s="77">
        <v>16229.34</v>
      </c>
      <c r="F24" s="73">
        <v>9440</v>
      </c>
      <c r="G24" s="9">
        <v>5858</v>
      </c>
      <c r="H24" s="9">
        <v>6850</v>
      </c>
      <c r="I24" s="10">
        <v>6850</v>
      </c>
    </row>
    <row r="25" spans="1:9" x14ac:dyDescent="0.25">
      <c r="A25" s="112" t="s">
        <v>76</v>
      </c>
      <c r="B25" s="113"/>
      <c r="C25" s="114"/>
      <c r="D25" s="35" t="s">
        <v>77</v>
      </c>
      <c r="E25" s="76">
        <f>E26</f>
        <v>15981.33</v>
      </c>
      <c r="F25" s="76">
        <f>F26</f>
        <v>23647.23</v>
      </c>
      <c r="G25" s="61">
        <f>G26</f>
        <v>1000</v>
      </c>
      <c r="H25" s="61">
        <f>H26</f>
        <v>12664</v>
      </c>
      <c r="I25" s="61">
        <f>I26</f>
        <v>12664</v>
      </c>
    </row>
    <row r="26" spans="1:9" x14ac:dyDescent="0.25">
      <c r="A26" s="105">
        <v>3</v>
      </c>
      <c r="B26" s="106"/>
      <c r="C26" s="107"/>
      <c r="D26" s="24" t="s">
        <v>10</v>
      </c>
      <c r="E26" s="77">
        <f>SUM(E27:E28)</f>
        <v>15981.33</v>
      </c>
      <c r="F26" s="77">
        <f>SUM(F27:F28)</f>
        <v>23647.23</v>
      </c>
      <c r="G26" s="8">
        <f>SUM(G27:G28)</f>
        <v>1000</v>
      </c>
      <c r="H26" s="8">
        <f>SUM(H27:H28)</f>
        <v>12664</v>
      </c>
      <c r="I26" s="8">
        <f>SUM(I27:I28)</f>
        <v>12664</v>
      </c>
    </row>
    <row r="27" spans="1:9" x14ac:dyDescent="0.25">
      <c r="A27" s="102">
        <v>31</v>
      </c>
      <c r="B27" s="103"/>
      <c r="C27" s="104"/>
      <c r="D27" s="24" t="s">
        <v>11</v>
      </c>
      <c r="E27" s="77">
        <v>15180.72</v>
      </c>
      <c r="F27" s="73">
        <v>12309.32</v>
      </c>
      <c r="G27" s="9">
        <v>0</v>
      </c>
      <c r="H27" s="9">
        <v>11000</v>
      </c>
      <c r="I27" s="10">
        <v>11000</v>
      </c>
    </row>
    <row r="28" spans="1:9" x14ac:dyDescent="0.25">
      <c r="A28" s="102">
        <v>32</v>
      </c>
      <c r="B28" s="103"/>
      <c r="C28" s="104"/>
      <c r="D28" s="24" t="s">
        <v>19</v>
      </c>
      <c r="E28" s="77">
        <v>800.61</v>
      </c>
      <c r="F28" s="73">
        <v>11337.91</v>
      </c>
      <c r="G28" s="9">
        <v>1000</v>
      </c>
      <c r="H28" s="9">
        <v>1664</v>
      </c>
      <c r="I28" s="10">
        <v>1664</v>
      </c>
    </row>
    <row r="29" spans="1:9" x14ac:dyDescent="0.25">
      <c r="A29" s="112" t="s">
        <v>78</v>
      </c>
      <c r="B29" s="113"/>
      <c r="C29" s="114"/>
      <c r="D29" s="35" t="s">
        <v>79</v>
      </c>
      <c r="E29" s="76">
        <f t="shared" ref="E29:I30" si="0">SUM(E30)</f>
        <v>0</v>
      </c>
      <c r="F29" s="76">
        <f t="shared" si="0"/>
        <v>700</v>
      </c>
      <c r="G29" s="61">
        <f t="shared" si="0"/>
        <v>0</v>
      </c>
      <c r="H29" s="61">
        <f t="shared" si="0"/>
        <v>700</v>
      </c>
      <c r="I29" s="61">
        <f t="shared" si="0"/>
        <v>700</v>
      </c>
    </row>
    <row r="30" spans="1:9" x14ac:dyDescent="0.25">
      <c r="A30" s="105">
        <v>3</v>
      </c>
      <c r="B30" s="106"/>
      <c r="C30" s="107"/>
      <c r="D30" s="24" t="s">
        <v>10</v>
      </c>
      <c r="E30" s="77">
        <f t="shared" si="0"/>
        <v>0</v>
      </c>
      <c r="F30" s="77">
        <f t="shared" si="0"/>
        <v>700</v>
      </c>
      <c r="G30" s="8">
        <f t="shared" si="0"/>
        <v>0</v>
      </c>
      <c r="H30" s="8">
        <f t="shared" si="0"/>
        <v>700</v>
      </c>
      <c r="I30" s="8">
        <f t="shared" si="0"/>
        <v>700</v>
      </c>
    </row>
    <row r="31" spans="1:9" x14ac:dyDescent="0.25">
      <c r="A31" s="102">
        <v>32</v>
      </c>
      <c r="B31" s="103"/>
      <c r="C31" s="104"/>
      <c r="D31" s="24" t="s">
        <v>19</v>
      </c>
      <c r="E31" s="77"/>
      <c r="F31" s="73">
        <v>700</v>
      </c>
      <c r="G31" s="9">
        <v>0</v>
      </c>
      <c r="H31" s="9">
        <v>700</v>
      </c>
      <c r="I31" s="10">
        <v>700</v>
      </c>
    </row>
    <row r="32" spans="1:9" ht="39.6" customHeight="1" x14ac:dyDescent="0.25">
      <c r="A32" s="112" t="s">
        <v>80</v>
      </c>
      <c r="B32" s="113"/>
      <c r="C32" s="114"/>
      <c r="D32" s="35" t="s">
        <v>81</v>
      </c>
      <c r="E32" s="76">
        <f>E33+E35</f>
        <v>57836.35</v>
      </c>
      <c r="F32" s="76">
        <f>F33+F35</f>
        <v>910</v>
      </c>
      <c r="G32" s="61">
        <f>G33+G35</f>
        <v>120</v>
      </c>
      <c r="H32" s="61">
        <f>H33+H35</f>
        <v>1180</v>
      </c>
      <c r="I32" s="61">
        <f>I33+I35</f>
        <v>1000</v>
      </c>
    </row>
    <row r="33" spans="1:9" x14ac:dyDescent="0.25">
      <c r="A33" s="105">
        <v>3</v>
      </c>
      <c r="B33" s="106"/>
      <c r="C33" s="107"/>
      <c r="D33" s="24" t="s">
        <v>10</v>
      </c>
      <c r="E33" s="77">
        <f>SUM(E34)</f>
        <v>2836.35</v>
      </c>
      <c r="F33" s="77">
        <f>SUM(F34)</f>
        <v>910</v>
      </c>
      <c r="G33" s="8">
        <f>SUM(G34)</f>
        <v>120</v>
      </c>
      <c r="H33" s="8">
        <f>SUM(H34)</f>
        <v>1180</v>
      </c>
      <c r="I33" s="8">
        <f>SUM(I34)</f>
        <v>1000</v>
      </c>
    </row>
    <row r="34" spans="1:9" x14ac:dyDescent="0.25">
      <c r="A34" s="102">
        <v>32</v>
      </c>
      <c r="B34" s="103"/>
      <c r="C34" s="104"/>
      <c r="D34" s="24" t="s">
        <v>19</v>
      </c>
      <c r="E34" s="77">
        <v>2836.35</v>
      </c>
      <c r="F34" s="73">
        <v>910</v>
      </c>
      <c r="G34" s="9">
        <v>120</v>
      </c>
      <c r="H34" s="9">
        <v>1180</v>
      </c>
      <c r="I34" s="10">
        <v>1000</v>
      </c>
    </row>
    <row r="35" spans="1:9" ht="25.5" x14ac:dyDescent="0.25">
      <c r="A35" s="105">
        <v>4</v>
      </c>
      <c r="B35" s="106"/>
      <c r="C35" s="107"/>
      <c r="D35" s="24" t="s">
        <v>12</v>
      </c>
      <c r="E35" s="77">
        <f>SUM(E36)</f>
        <v>55000</v>
      </c>
      <c r="F35" s="77">
        <f>SUM(F36)</f>
        <v>0</v>
      </c>
      <c r="G35" s="8">
        <f>SUM(G36)</f>
        <v>0</v>
      </c>
      <c r="H35" s="8">
        <f>SUM(H36)</f>
        <v>0</v>
      </c>
      <c r="I35" s="8">
        <f>SUM(I36)</f>
        <v>0</v>
      </c>
    </row>
    <row r="36" spans="1:9" ht="25.5" x14ac:dyDescent="0.25">
      <c r="A36" s="102">
        <v>42</v>
      </c>
      <c r="B36" s="103"/>
      <c r="C36" s="104"/>
      <c r="D36" s="24" t="s">
        <v>25</v>
      </c>
      <c r="E36" s="77">
        <v>55000</v>
      </c>
      <c r="F36" s="73"/>
      <c r="G36" s="9"/>
      <c r="H36" s="9"/>
      <c r="I36" s="10"/>
    </row>
    <row r="37" spans="1:9" ht="25.5" x14ac:dyDescent="0.25">
      <c r="A37" s="109" t="s">
        <v>82</v>
      </c>
      <c r="B37" s="110"/>
      <c r="C37" s="111"/>
      <c r="D37" s="25" t="s">
        <v>83</v>
      </c>
      <c r="E37" s="72">
        <f>E38</f>
        <v>26917.68</v>
      </c>
      <c r="F37" s="72">
        <f>F38</f>
        <v>30000</v>
      </c>
      <c r="G37" s="58">
        <f>G38</f>
        <v>16340</v>
      </c>
      <c r="H37" s="58">
        <f>H38</f>
        <v>31000</v>
      </c>
      <c r="I37" s="58">
        <f>I38</f>
        <v>31000</v>
      </c>
    </row>
    <row r="38" spans="1:9" x14ac:dyDescent="0.25">
      <c r="A38" s="112" t="s">
        <v>76</v>
      </c>
      <c r="B38" s="113"/>
      <c r="C38" s="114"/>
      <c r="D38" s="35" t="s">
        <v>77</v>
      </c>
      <c r="E38" s="76">
        <f>E39+E41</f>
        <v>26917.68</v>
      </c>
      <c r="F38" s="76">
        <f>F39+F41</f>
        <v>30000</v>
      </c>
      <c r="G38" s="61">
        <f>G39+G41</f>
        <v>16340</v>
      </c>
      <c r="H38" s="61">
        <f>H39+H41</f>
        <v>31000</v>
      </c>
      <c r="I38" s="61">
        <f>I39+I41</f>
        <v>31000</v>
      </c>
    </row>
    <row r="39" spans="1:9" x14ac:dyDescent="0.25">
      <c r="A39" s="105">
        <v>3</v>
      </c>
      <c r="B39" s="106"/>
      <c r="C39" s="107"/>
      <c r="D39" s="24" t="s">
        <v>10</v>
      </c>
      <c r="E39" s="77">
        <f t="shared" ref="E39:I39" si="1">SUM(E40)</f>
        <v>21789.200000000001</v>
      </c>
      <c r="F39" s="77">
        <f t="shared" si="1"/>
        <v>30000</v>
      </c>
      <c r="G39" s="8">
        <f t="shared" si="1"/>
        <v>16340</v>
      </c>
      <c r="H39" s="8">
        <f t="shared" si="1"/>
        <v>31000</v>
      </c>
      <c r="I39" s="8">
        <f t="shared" si="1"/>
        <v>31000</v>
      </c>
    </row>
    <row r="40" spans="1:9" x14ac:dyDescent="0.25">
      <c r="A40" s="102">
        <v>32</v>
      </c>
      <c r="B40" s="103"/>
      <c r="C40" s="104"/>
      <c r="D40" s="24" t="s">
        <v>19</v>
      </c>
      <c r="E40" s="77">
        <v>21789.200000000001</v>
      </c>
      <c r="F40" s="73">
        <v>30000</v>
      </c>
      <c r="G40" s="9">
        <v>16340</v>
      </c>
      <c r="H40" s="9">
        <v>31000</v>
      </c>
      <c r="I40" s="10">
        <v>31000</v>
      </c>
    </row>
    <row r="41" spans="1:9" ht="25.5" x14ac:dyDescent="0.25">
      <c r="A41" s="105">
        <v>4</v>
      </c>
      <c r="B41" s="106"/>
      <c r="C41" s="107"/>
      <c r="D41" s="24" t="s">
        <v>12</v>
      </c>
      <c r="E41" s="77">
        <f>SUM(E42)</f>
        <v>5128.4799999999996</v>
      </c>
      <c r="F41" s="77">
        <f>SUM(F42)</f>
        <v>0</v>
      </c>
      <c r="G41" s="8">
        <f>SUM(G42)</f>
        <v>0</v>
      </c>
      <c r="H41" s="8">
        <f>SUM(H42)</f>
        <v>0</v>
      </c>
      <c r="I41" s="8">
        <f>SUM(I42)</f>
        <v>0</v>
      </c>
    </row>
    <row r="42" spans="1:9" ht="25.5" x14ac:dyDescent="0.25">
      <c r="A42" s="102">
        <v>42</v>
      </c>
      <c r="B42" s="103"/>
      <c r="C42" s="104"/>
      <c r="D42" s="24" t="s">
        <v>25</v>
      </c>
      <c r="E42" s="77">
        <v>5128.4799999999996</v>
      </c>
      <c r="F42" s="73"/>
      <c r="G42" s="9"/>
      <c r="H42" s="9"/>
      <c r="I42" s="10"/>
    </row>
    <row r="43" spans="1:9" ht="25.5" x14ac:dyDescent="0.25">
      <c r="A43" s="109" t="s">
        <v>85</v>
      </c>
      <c r="B43" s="110"/>
      <c r="C43" s="111"/>
      <c r="D43" s="25" t="s">
        <v>86</v>
      </c>
      <c r="E43" s="72">
        <f>SUM(E44)</f>
        <v>26234</v>
      </c>
      <c r="F43" s="72">
        <f>SUM(F44)</f>
        <v>104940</v>
      </c>
      <c r="G43" s="58">
        <f>SUM(G44)</f>
        <v>7605</v>
      </c>
      <c r="H43" s="58">
        <f>SUM(H44)</f>
        <v>105000</v>
      </c>
      <c r="I43" s="58">
        <f>SUM(I44)</f>
        <v>105000</v>
      </c>
    </row>
    <row r="44" spans="1:9" x14ac:dyDescent="0.25">
      <c r="A44" s="112" t="s">
        <v>76</v>
      </c>
      <c r="B44" s="113"/>
      <c r="C44" s="114"/>
      <c r="D44" s="35" t="s">
        <v>77</v>
      </c>
      <c r="E44" s="76">
        <f>E45+E48</f>
        <v>26234</v>
      </c>
      <c r="F44" s="76">
        <f>F45+F48</f>
        <v>104940</v>
      </c>
      <c r="G44" s="61">
        <f>G45+G48</f>
        <v>7605</v>
      </c>
      <c r="H44" s="61">
        <f>H45+H48</f>
        <v>105000</v>
      </c>
      <c r="I44" s="61">
        <f>I45+I48</f>
        <v>105000</v>
      </c>
    </row>
    <row r="45" spans="1:9" x14ac:dyDescent="0.25">
      <c r="A45" s="105">
        <v>3</v>
      </c>
      <c r="B45" s="106"/>
      <c r="C45" s="107"/>
      <c r="D45" s="24" t="s">
        <v>10</v>
      </c>
      <c r="E45" s="77">
        <f>SUM(E46:E47)</f>
        <v>22234</v>
      </c>
      <c r="F45" s="77">
        <f>SUM(F46:F47)</f>
        <v>96940</v>
      </c>
      <c r="G45" s="8">
        <f>SUM(G46:G47)</f>
        <v>0</v>
      </c>
      <c r="H45" s="8">
        <f>SUM(H46:H47)</f>
        <v>100000</v>
      </c>
      <c r="I45" s="8">
        <f>SUM(I46:I47)</f>
        <v>100000</v>
      </c>
    </row>
    <row r="46" spans="1:9" x14ac:dyDescent="0.25">
      <c r="A46" s="102">
        <v>31</v>
      </c>
      <c r="B46" s="103"/>
      <c r="C46" s="104"/>
      <c r="D46" s="24" t="s">
        <v>11</v>
      </c>
      <c r="E46" s="77"/>
      <c r="F46" s="73">
        <v>96940</v>
      </c>
      <c r="G46" s="9">
        <v>0</v>
      </c>
      <c r="H46" s="9">
        <v>100000</v>
      </c>
      <c r="I46" s="9">
        <v>100000</v>
      </c>
    </row>
    <row r="47" spans="1:9" x14ac:dyDescent="0.25">
      <c r="A47" s="102">
        <v>32</v>
      </c>
      <c r="B47" s="103"/>
      <c r="C47" s="104"/>
      <c r="D47" s="24" t="s">
        <v>19</v>
      </c>
      <c r="E47" s="77">
        <v>22234</v>
      </c>
      <c r="F47" s="73"/>
      <c r="G47" s="9">
        <v>0</v>
      </c>
      <c r="H47" s="9"/>
      <c r="I47" s="9"/>
    </row>
    <row r="48" spans="1:9" ht="25.5" x14ac:dyDescent="0.25">
      <c r="A48" s="105">
        <v>4</v>
      </c>
      <c r="B48" s="106"/>
      <c r="C48" s="107"/>
      <c r="D48" s="24" t="s">
        <v>12</v>
      </c>
      <c r="E48" s="77">
        <f>SUM(E49)</f>
        <v>4000</v>
      </c>
      <c r="F48" s="77">
        <f>SUM(F49)</f>
        <v>8000</v>
      </c>
      <c r="G48" s="8">
        <f>SUM(G49)</f>
        <v>7605</v>
      </c>
      <c r="H48" s="8">
        <f>SUM(H49)</f>
        <v>5000</v>
      </c>
      <c r="I48" s="8">
        <f>SUM(I49)</f>
        <v>5000</v>
      </c>
    </row>
    <row r="49" spans="1:9 16384:16384" ht="25.5" x14ac:dyDescent="0.25">
      <c r="A49" s="102">
        <v>42</v>
      </c>
      <c r="B49" s="103"/>
      <c r="C49" s="104"/>
      <c r="D49" s="24" t="s">
        <v>25</v>
      </c>
      <c r="E49" s="77">
        <v>4000</v>
      </c>
      <c r="F49" s="73">
        <v>8000</v>
      </c>
      <c r="G49" s="9">
        <v>7605</v>
      </c>
      <c r="H49" s="9">
        <v>5000</v>
      </c>
      <c r="I49" s="10">
        <v>5000</v>
      </c>
    </row>
    <row r="50" spans="1:9 16384:16384" ht="25.5" x14ac:dyDescent="0.25">
      <c r="A50" s="109" t="s">
        <v>87</v>
      </c>
      <c r="B50" s="110"/>
      <c r="C50" s="111"/>
      <c r="D50" s="25" t="s">
        <v>88</v>
      </c>
      <c r="E50" s="72">
        <f>SUM(E51)</f>
        <v>19321.259999999998</v>
      </c>
      <c r="F50" s="72">
        <f>SUM(F51)</f>
        <v>0</v>
      </c>
      <c r="G50" s="58">
        <f>SUM(G51)</f>
        <v>0</v>
      </c>
      <c r="H50" s="58">
        <f>SUM(H51)</f>
        <v>0</v>
      </c>
      <c r="I50" s="58">
        <f>SUM(I51)</f>
        <v>0</v>
      </c>
    </row>
    <row r="51" spans="1:9 16384:16384" x14ac:dyDescent="0.25">
      <c r="A51" s="112" t="s">
        <v>76</v>
      </c>
      <c r="B51" s="113"/>
      <c r="C51" s="114"/>
      <c r="D51" s="35" t="s">
        <v>77</v>
      </c>
      <c r="E51" s="76">
        <f>E52+E55</f>
        <v>19321.259999999998</v>
      </c>
      <c r="F51" s="76">
        <f>F52+F55</f>
        <v>0</v>
      </c>
      <c r="G51" s="61">
        <f>G52+G55</f>
        <v>0</v>
      </c>
      <c r="H51" s="61">
        <f>H52+H55</f>
        <v>0</v>
      </c>
      <c r="I51" s="61">
        <f>I52+I55</f>
        <v>0</v>
      </c>
    </row>
    <row r="52" spans="1:9 16384:16384" x14ac:dyDescent="0.25">
      <c r="A52" s="105">
        <v>3</v>
      </c>
      <c r="B52" s="106"/>
      <c r="C52" s="107"/>
      <c r="D52" s="24" t="s">
        <v>10</v>
      </c>
      <c r="E52" s="77">
        <f>SUM(E53:E54)</f>
        <v>19321.259999999998</v>
      </c>
      <c r="F52" s="77">
        <f>SUM(F53:F54)</f>
        <v>0</v>
      </c>
      <c r="G52" s="8">
        <f>SUM(G53:G54)</f>
        <v>0</v>
      </c>
      <c r="H52" s="8">
        <f>SUM(H53:H54)</f>
        <v>0</v>
      </c>
      <c r="I52" s="8">
        <f>SUM(I53:I54)</f>
        <v>0</v>
      </c>
    </row>
    <row r="53" spans="1:9 16384:16384" x14ac:dyDescent="0.25">
      <c r="A53" s="102">
        <v>31</v>
      </c>
      <c r="B53" s="103"/>
      <c r="C53" s="104"/>
      <c r="D53" s="24" t="s">
        <v>11</v>
      </c>
      <c r="E53" s="77">
        <v>19321.259999999998</v>
      </c>
      <c r="F53" s="73"/>
      <c r="G53" s="9"/>
      <c r="H53" s="9"/>
      <c r="I53" s="10"/>
    </row>
    <row r="54" spans="1:9 16384:16384" x14ac:dyDescent="0.25">
      <c r="A54" s="102">
        <v>32</v>
      </c>
      <c r="B54" s="103"/>
      <c r="C54" s="104"/>
      <c r="D54" s="24" t="s">
        <v>19</v>
      </c>
      <c r="E54" s="77"/>
      <c r="F54" s="73"/>
      <c r="G54" s="9"/>
      <c r="H54" s="9"/>
      <c r="I54" s="10"/>
    </row>
    <row r="55" spans="1:9 16384:16384" ht="25.5" x14ac:dyDescent="0.25">
      <c r="A55" s="105">
        <v>4</v>
      </c>
      <c r="B55" s="106"/>
      <c r="C55" s="107"/>
      <c r="D55" s="24" t="s">
        <v>12</v>
      </c>
      <c r="E55" s="77">
        <f>SUM(E56)</f>
        <v>0</v>
      </c>
      <c r="F55" s="77">
        <f>SUM(F56)</f>
        <v>0</v>
      </c>
      <c r="G55" s="8">
        <f>SUM(G56)</f>
        <v>0</v>
      </c>
      <c r="H55" s="8">
        <f>SUM(H56)</f>
        <v>0</v>
      </c>
      <c r="I55" s="8">
        <f>SUM(I56)</f>
        <v>0</v>
      </c>
      <c r="XFD55" s="8"/>
    </row>
    <row r="56" spans="1:9 16384:16384" ht="25.5" x14ac:dyDescent="0.25">
      <c r="A56" s="102">
        <v>42</v>
      </c>
      <c r="B56" s="103"/>
      <c r="C56" s="104"/>
      <c r="D56" s="24" t="s">
        <v>25</v>
      </c>
      <c r="E56" s="77"/>
      <c r="F56" s="73"/>
      <c r="G56" s="9"/>
      <c r="H56" s="9"/>
      <c r="I56" s="10"/>
    </row>
    <row r="57" spans="1:9 16384:16384" x14ac:dyDescent="0.25">
      <c r="A57" s="109" t="s">
        <v>89</v>
      </c>
      <c r="B57" s="110"/>
      <c r="C57" s="111"/>
      <c r="D57" s="25" t="s">
        <v>90</v>
      </c>
      <c r="E57" s="72">
        <f>SUM(E58)</f>
        <v>54499.02</v>
      </c>
      <c r="F57" s="72">
        <f>SUM(F58)</f>
        <v>55000</v>
      </c>
      <c r="G57" s="58">
        <f>SUM(G58)</f>
        <v>67000</v>
      </c>
      <c r="H57" s="58">
        <f>SUM(H58)</f>
        <v>76000</v>
      </c>
      <c r="I57" s="58">
        <f>SUM(I58)</f>
        <v>76000</v>
      </c>
    </row>
    <row r="58" spans="1:9 16384:16384" ht="26.45" customHeight="1" x14ac:dyDescent="0.25">
      <c r="A58" s="109" t="s">
        <v>91</v>
      </c>
      <c r="B58" s="110"/>
      <c r="C58" s="111"/>
      <c r="D58" s="25" t="s">
        <v>92</v>
      </c>
      <c r="E58" s="72">
        <f>SUM(E59)</f>
        <v>54499.02</v>
      </c>
      <c r="F58" s="72">
        <f>SUM(F59)</f>
        <v>55000</v>
      </c>
      <c r="G58" s="58">
        <f>SUM(G59)</f>
        <v>67000</v>
      </c>
      <c r="H58" s="58">
        <f>SUM(H59)</f>
        <v>76000</v>
      </c>
      <c r="I58" s="58">
        <f>SUM(I59)</f>
        <v>76000</v>
      </c>
    </row>
    <row r="59" spans="1:9 16384:16384" ht="15" customHeight="1" x14ac:dyDescent="0.25">
      <c r="A59" s="112" t="s">
        <v>70</v>
      </c>
      <c r="B59" s="113"/>
      <c r="C59" s="114"/>
      <c r="D59" s="35" t="s">
        <v>71</v>
      </c>
      <c r="E59" s="76">
        <f>SUM(E60)</f>
        <v>54499.02</v>
      </c>
      <c r="F59" s="76">
        <f>SUM(F60)</f>
        <v>55000</v>
      </c>
      <c r="G59" s="61">
        <f>SUM(G60)</f>
        <v>67000</v>
      </c>
      <c r="H59" s="61">
        <f>SUM(H60)</f>
        <v>76000</v>
      </c>
      <c r="I59" s="61">
        <f>SUM(I60)</f>
        <v>76000</v>
      </c>
    </row>
    <row r="60" spans="1:9 16384:16384" x14ac:dyDescent="0.25">
      <c r="A60" s="105">
        <v>3</v>
      </c>
      <c r="B60" s="106"/>
      <c r="C60" s="107"/>
      <c r="D60" s="24" t="s">
        <v>10</v>
      </c>
      <c r="E60" s="77">
        <f>SUM(E61)</f>
        <v>54499.02</v>
      </c>
      <c r="F60" s="77">
        <f>SUM(F61)</f>
        <v>55000</v>
      </c>
      <c r="G60" s="8">
        <f>SUM(G61)</f>
        <v>67000</v>
      </c>
      <c r="H60" s="8">
        <f>SUM(H61)</f>
        <v>76000</v>
      </c>
      <c r="I60" s="8">
        <f>SUM(I61)</f>
        <v>76000</v>
      </c>
    </row>
    <row r="61" spans="1:9 16384:16384" ht="15" customHeight="1" x14ac:dyDescent="0.25">
      <c r="A61" s="102">
        <v>32</v>
      </c>
      <c r="B61" s="103"/>
      <c r="C61" s="104"/>
      <c r="D61" s="24" t="s">
        <v>19</v>
      </c>
      <c r="E61" s="77">
        <v>54499.02</v>
      </c>
      <c r="F61" s="73">
        <v>55000</v>
      </c>
      <c r="G61" s="9">
        <v>67000</v>
      </c>
      <c r="H61" s="9">
        <v>76000</v>
      </c>
      <c r="I61" s="10">
        <v>76000</v>
      </c>
    </row>
    <row r="65" spans="1:9" x14ac:dyDescent="0.25">
      <c r="A65" s="108" t="s">
        <v>95</v>
      </c>
      <c r="B65" s="108"/>
      <c r="C65" s="108"/>
      <c r="H65" s="108" t="s">
        <v>97</v>
      </c>
      <c r="I65" s="108"/>
    </row>
    <row r="66" spans="1:9" x14ac:dyDescent="0.25">
      <c r="A66" s="108" t="s">
        <v>93</v>
      </c>
      <c r="B66" s="108"/>
      <c r="C66" s="108"/>
      <c r="H66" s="108" t="s">
        <v>96</v>
      </c>
      <c r="I66" s="108"/>
    </row>
    <row r="74" spans="1:9" x14ac:dyDescent="0.25">
      <c r="A74" s="66" t="s">
        <v>104</v>
      </c>
      <c r="B74" s="66"/>
    </row>
    <row r="75" spans="1:9" x14ac:dyDescent="0.25">
      <c r="A75" s="66" t="s">
        <v>106</v>
      </c>
      <c r="B75" s="66"/>
    </row>
    <row r="76" spans="1:9" x14ac:dyDescent="0.25">
      <c r="A76" s="66" t="s">
        <v>107</v>
      </c>
    </row>
    <row r="77" spans="1:9" x14ac:dyDescent="0.25">
      <c r="A77" s="66"/>
    </row>
  </sheetData>
  <mergeCells count="63">
    <mergeCell ref="A1:I1"/>
    <mergeCell ref="A65:C65"/>
    <mergeCell ref="A14:C14"/>
    <mergeCell ref="A15:C15"/>
    <mergeCell ref="A16:C16"/>
    <mergeCell ref="A17:C17"/>
    <mergeCell ref="A43:C43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6:C6"/>
    <mergeCell ref="A7:C7"/>
    <mergeCell ref="A3:I3"/>
    <mergeCell ref="A5:C5"/>
    <mergeCell ref="A33:C33"/>
    <mergeCell ref="A28:C28"/>
    <mergeCell ref="A27:C27"/>
    <mergeCell ref="A32:C32"/>
    <mergeCell ref="A8:C8"/>
    <mergeCell ref="A9:C9"/>
    <mergeCell ref="A10:C10"/>
    <mergeCell ref="A11:C11"/>
    <mergeCell ref="A12:C12"/>
    <mergeCell ref="A13:C13"/>
    <mergeCell ref="A34:C34"/>
    <mergeCell ref="A29:C29"/>
    <mergeCell ref="A30:C30"/>
    <mergeCell ref="A31:C31"/>
    <mergeCell ref="A35:C35"/>
    <mergeCell ref="A36:C36"/>
    <mergeCell ref="A37:C37"/>
    <mergeCell ref="A38:C38"/>
    <mergeCell ref="A39:C39"/>
    <mergeCell ref="A49:C49"/>
    <mergeCell ref="A40:C40"/>
    <mergeCell ref="A44:C44"/>
    <mergeCell ref="A45:C45"/>
    <mergeCell ref="A47:C47"/>
    <mergeCell ref="A41:C41"/>
    <mergeCell ref="A42:C42"/>
    <mergeCell ref="A46:C46"/>
    <mergeCell ref="A53:C53"/>
    <mergeCell ref="A48:C48"/>
    <mergeCell ref="H65:I65"/>
    <mergeCell ref="H66:I66"/>
    <mergeCell ref="A66:C66"/>
    <mergeCell ref="A54:C54"/>
    <mergeCell ref="A55:C55"/>
    <mergeCell ref="A56:C56"/>
    <mergeCell ref="A57:C57"/>
    <mergeCell ref="A58:C58"/>
    <mergeCell ref="A59:C59"/>
    <mergeCell ref="A60:C60"/>
    <mergeCell ref="A61:C61"/>
    <mergeCell ref="A50:C50"/>
    <mergeCell ref="A51:C51"/>
    <mergeCell ref="A52:C52"/>
  </mergeCells>
  <pageMargins left="0.7" right="0.7" top="0.75" bottom="0.75" header="0.3" footer="0.3"/>
  <pageSetup paperSize="9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Alen</cp:lastModifiedBy>
  <cp:lastPrinted>2025-09-01T10:02:48Z</cp:lastPrinted>
  <dcterms:created xsi:type="dcterms:W3CDTF">2022-08-12T12:51:27Z</dcterms:created>
  <dcterms:modified xsi:type="dcterms:W3CDTF">2025-10-16T06:42:12Z</dcterms:modified>
</cp:coreProperties>
</file>